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1475" windowHeight="5205"/>
  </bookViews>
  <sheets>
    <sheet name="sheet1" sheetId="2" r:id="rId1"/>
    <sheet name="Sheet2" sheetId="4" r:id="rId2"/>
  </sheets>
  <definedNames>
    <definedName name="_xlnm.Print_Titles" localSheetId="0">sheet1!$1:$4</definedName>
  </definedNames>
  <calcPr calcId="145621"/>
</workbook>
</file>

<file path=xl/calcChain.xml><?xml version="1.0" encoding="utf-8"?>
<calcChain xmlns="http://schemas.openxmlformats.org/spreadsheetml/2006/main">
  <c r="E212" i="2" l="1"/>
  <c r="E209" i="2"/>
  <c r="E142" i="2" l="1"/>
  <c r="I168" i="2" l="1"/>
  <c r="I169" i="2" s="1"/>
  <c r="D204" i="2" l="1"/>
  <c r="E204" i="2"/>
  <c r="C204" i="2" l="1"/>
  <c r="D195" i="2"/>
  <c r="E184" i="2"/>
  <c r="C184" i="2"/>
  <c r="D184" i="2"/>
  <c r="G173" i="2"/>
  <c r="G172" i="2"/>
  <c r="G171" i="2"/>
  <c r="D163" i="2"/>
  <c r="D164" i="2" s="1"/>
  <c r="G174" i="2" l="1"/>
  <c r="G71" i="2"/>
  <c r="G99" i="2" l="1"/>
  <c r="G105" i="2" s="1"/>
  <c r="G107" i="2" s="1"/>
  <c r="G108" i="2" s="1"/>
  <c r="E141" i="2"/>
  <c r="E143" i="2" s="1"/>
  <c r="I139" i="2" l="1"/>
  <c r="J139" i="2" s="1"/>
  <c r="E145" i="2" s="1"/>
  <c r="I145" i="2"/>
  <c r="J145" i="2" s="1"/>
  <c r="E146" i="2" s="1"/>
  <c r="G125" i="2"/>
  <c r="G124" i="2"/>
  <c r="G123" i="2"/>
  <c r="I123" i="2" s="1"/>
  <c r="J123" i="2" s="1"/>
  <c r="I116" i="2"/>
  <c r="I115" i="2"/>
  <c r="H116" i="2"/>
  <c r="H115" i="2"/>
  <c r="E105" i="2"/>
  <c r="I124" i="2" l="1"/>
  <c r="G151" i="2"/>
  <c r="I125" i="2"/>
  <c r="E107" i="2"/>
  <c r="E108" i="2" s="1"/>
  <c r="E151" i="2" s="1"/>
  <c r="E147" i="2"/>
  <c r="G152" i="2"/>
  <c r="D94" i="2"/>
  <c r="I79" i="2"/>
  <c r="I78" i="2"/>
  <c r="I77" i="2"/>
  <c r="I35" i="2"/>
  <c r="I34" i="2"/>
  <c r="I33" i="2"/>
  <c r="D4" i="2"/>
  <c r="H123" i="2" l="1"/>
  <c r="E152" i="2"/>
  <c r="H124" i="2"/>
  <c r="H125" i="2"/>
  <c r="D82" i="2"/>
  <c r="D83" i="2" s="1"/>
  <c r="D86" i="2" s="1"/>
  <c r="H127" i="2" l="1"/>
</calcChain>
</file>

<file path=xl/sharedStrings.xml><?xml version="1.0" encoding="utf-8"?>
<sst xmlns="http://schemas.openxmlformats.org/spreadsheetml/2006/main" count="1210" uniqueCount="690">
  <si>
    <t>Tutorial</t>
  </si>
  <si>
    <t>Nos.</t>
  </si>
  <si>
    <t xml:space="preserve">Length </t>
  </si>
  <si>
    <t>Thickness</t>
  </si>
  <si>
    <t>kg</t>
  </si>
  <si>
    <t>kN</t>
  </si>
  <si>
    <t>Client :</t>
  </si>
  <si>
    <t>Project :</t>
  </si>
  <si>
    <t>15m Ground Based Square Tower</t>
  </si>
  <si>
    <t xml:space="preserve">Date : </t>
  </si>
  <si>
    <t>Introduction:</t>
  </si>
  <si>
    <t>This design document contains loading calculation, Staad analysis report and design document of 15m</t>
  </si>
  <si>
    <t>Wind load is taken 44m/s for Mumbai location as per IS 875 part 3, 1987.</t>
  </si>
  <si>
    <t>Sr. No.</t>
  </si>
  <si>
    <t>Description</t>
  </si>
  <si>
    <t xml:space="preserve">Width </t>
  </si>
  <si>
    <t xml:space="preserve">wt. </t>
  </si>
  <si>
    <t>Total wt</t>
  </si>
  <si>
    <t>mm</t>
  </si>
  <si>
    <t>GSM 1</t>
  </si>
  <si>
    <t>GSM 2</t>
  </si>
  <si>
    <t>diameter</t>
  </si>
  <si>
    <t>M/W circular</t>
  </si>
  <si>
    <t>Load Cases</t>
  </si>
  <si>
    <t>Primary Load cases</t>
  </si>
  <si>
    <t>1. Self wt.</t>
  </si>
  <si>
    <t>2. Equipment wt.</t>
  </si>
  <si>
    <t>3. Live load</t>
  </si>
  <si>
    <t>Load type</t>
  </si>
  <si>
    <t>DL</t>
  </si>
  <si>
    <t>LL</t>
  </si>
  <si>
    <t>WL</t>
  </si>
  <si>
    <t>Service load combinations</t>
  </si>
  <si>
    <t>101. DL</t>
  </si>
  <si>
    <t>102. DL+LL</t>
  </si>
  <si>
    <t>103. DL+WLx</t>
  </si>
  <si>
    <t>104. DL+Diagonal wind load</t>
  </si>
  <si>
    <t>Ultimate load combinations</t>
  </si>
  <si>
    <t>201. 1.5 DL</t>
  </si>
  <si>
    <t>202. 1.5(DL+LL)</t>
  </si>
  <si>
    <t>203. 1.5 (DL+WLx)</t>
  </si>
  <si>
    <t>204. 1.5 (DL+WL in diagonal direction)</t>
  </si>
  <si>
    <t>Total equipment load =</t>
  </si>
  <si>
    <t>No. of node =</t>
  </si>
  <si>
    <t>nos</t>
  </si>
  <si>
    <t>Load on each node =</t>
  </si>
  <si>
    <t>Live load =</t>
  </si>
  <si>
    <t>Wind load</t>
  </si>
  <si>
    <t>m/s</t>
  </si>
  <si>
    <t>Basic wind speed = Vb =</t>
  </si>
  <si>
    <t>K1 = Risk factor =</t>
  </si>
  <si>
    <t>high ground based tower for given equipment's.</t>
  </si>
  <si>
    <t>Total wt.</t>
  </si>
  <si>
    <t>Width (b)</t>
  </si>
  <si>
    <t>a/b</t>
  </si>
  <si>
    <t>h/b</t>
  </si>
  <si>
    <t>Cf</t>
  </si>
  <si>
    <t xml:space="preserve">K2= </t>
  </si>
  <si>
    <t xml:space="preserve">K3 = </t>
  </si>
  <si>
    <t xml:space="preserve">Design wind speed = Vz </t>
  </si>
  <si>
    <t>Vz= Vb x k1 x K2 x K3 =</t>
  </si>
  <si>
    <t>pz = 0.6 Vz^2 =</t>
  </si>
  <si>
    <t>N/m^2</t>
  </si>
  <si>
    <t>kN/m^2</t>
  </si>
  <si>
    <t>Wind force F = force coefficient x wind pressure x area of structure</t>
  </si>
  <si>
    <t>F = Cf x pz x A</t>
  </si>
  <si>
    <t>Length (h)</t>
  </si>
  <si>
    <t>Thk (a)</t>
  </si>
  <si>
    <t>Area</t>
  </si>
  <si>
    <t>Force</t>
  </si>
  <si>
    <t>m^2</t>
  </si>
  <si>
    <t>Calculation of wind load on tower:</t>
  </si>
  <si>
    <r>
      <t xml:space="preserve">Solidity ratio = </t>
    </r>
    <r>
      <rPr>
        <sz val="11"/>
        <color theme="1"/>
        <rFont val="Calibri"/>
        <family val="2"/>
      </rPr>
      <t>ɸ = (net area of bay /Total area of bay)</t>
    </r>
  </si>
  <si>
    <t>Total area of bay</t>
  </si>
  <si>
    <t>=</t>
  </si>
  <si>
    <t>sqm</t>
  </si>
  <si>
    <t xml:space="preserve">Net area of ther bay </t>
  </si>
  <si>
    <t>Solidity ratio = ɸ</t>
  </si>
  <si>
    <t>Cf of angle section</t>
  </si>
  <si>
    <t>ɸ</t>
  </si>
  <si>
    <t xml:space="preserve">Cf </t>
  </si>
  <si>
    <t>Cf of pipe section</t>
  </si>
  <si>
    <t>D*Vd</t>
  </si>
  <si>
    <t>m^2/s</t>
  </si>
  <si>
    <t>Table 31</t>
  </si>
  <si>
    <t>Table 30</t>
  </si>
  <si>
    <t>5. Wind load in x direction on tower</t>
  </si>
  <si>
    <t>7. Wind load in z direction on tower</t>
  </si>
  <si>
    <t>4. Wind load in x direction on equipment</t>
  </si>
  <si>
    <t>6. Wind load in z direction on equipment</t>
  </si>
  <si>
    <t>UDL on Angle section</t>
  </si>
  <si>
    <t>kN/m</t>
  </si>
  <si>
    <t>UDL on Pipe section</t>
  </si>
  <si>
    <t>service wind</t>
  </si>
  <si>
    <t>Operational wind</t>
  </si>
  <si>
    <t>Service</t>
  </si>
  <si>
    <t>Operational</t>
  </si>
  <si>
    <t>105. DL+WLx - Operational</t>
  </si>
  <si>
    <t>106. DL+Diagonal wind load - Operational</t>
  </si>
  <si>
    <t>Operartional wind load combination</t>
  </si>
  <si>
    <t>Node</t>
  </si>
  <si>
    <t>L/C</t>
  </si>
  <si>
    <t>Force-X kN</t>
  </si>
  <si>
    <t>Force-Y kN</t>
  </si>
  <si>
    <t>Force-Z kN</t>
  </si>
  <si>
    <t>Moment-X kN-m</t>
  </si>
  <si>
    <t>Moment-Y kN-m</t>
  </si>
  <si>
    <t>Moment-Z kN-m</t>
  </si>
  <si>
    <t>Calculation of self wt.</t>
  </si>
  <si>
    <t>Member</t>
  </si>
  <si>
    <t>nos.</t>
  </si>
  <si>
    <t xml:space="preserve">length </t>
  </si>
  <si>
    <t>Unit wt</t>
  </si>
  <si>
    <t>wt</t>
  </si>
  <si>
    <t>Vertical member</t>
  </si>
  <si>
    <t>NB80M</t>
  </si>
  <si>
    <t>Horizontal Bracings</t>
  </si>
  <si>
    <t>ISA 50x50x5</t>
  </si>
  <si>
    <t>Diagonal Bracing</t>
  </si>
  <si>
    <t>Equipment load</t>
  </si>
  <si>
    <t xml:space="preserve"> </t>
  </si>
  <si>
    <t>Allowable deflection</t>
  </si>
  <si>
    <t>degree from vertical axis</t>
  </si>
  <si>
    <t xml:space="preserve">Total ht </t>
  </si>
  <si>
    <t>m</t>
  </si>
  <si>
    <t xml:space="preserve">Allwable deflection </t>
  </si>
  <si>
    <t>Total deflection from software</t>
  </si>
  <si>
    <t>Staad Report</t>
  </si>
  <si>
    <t xml:space="preserve">                                                                PAGE NO.    1</t>
  </si>
  <si>
    <t xml:space="preserve">             ****************************************************</t>
  </si>
  <si>
    <t xml:space="preserve">     1. STAAD SPACE</t>
  </si>
  <si>
    <t>INPUT FILE: C:\Users\Ravi\Desktop\L3P1\Staad\15m high tower.STD</t>
  </si>
  <si>
    <t xml:space="preserve">     2. START JOB INFORMATION</t>
  </si>
  <si>
    <t xml:space="preserve">     3. ENGINEER DATE 26-NOV-16</t>
  </si>
  <si>
    <t xml:space="preserve">     4. END JOB INFORMATION</t>
  </si>
  <si>
    <t xml:space="preserve">     5. INPUT WIDTH 79</t>
  </si>
  <si>
    <t xml:space="preserve">     6. UNIT METER KN</t>
  </si>
  <si>
    <t xml:space="preserve">     7. JOINT COORDINATES</t>
  </si>
  <si>
    <t xml:space="preserve">     8. 1 0 0 0; 2 0 15 0; 3 0 1.6 0; 4 0 3.2 0; 5 0 4.8 0; 6 0 6.4 0; 7 0 8 0</t>
  </si>
  <si>
    <t xml:space="preserve">     9. 8 0 9.6 0; 9 0 11.2 0; 10 0 12.8 0; 11 0 14.4 0; 12 1.4 0 0; 13 1.4 15 0</t>
  </si>
  <si>
    <t xml:space="preserve">    10. 14 1.4 1.6 0; 15 1.4 3.2 0; 16 1.4 4.8 0; 17 1.4 6.4 0; 18 1.4 8 0</t>
  </si>
  <si>
    <t xml:space="preserve">    11. 19 1.4 9.6 0; 20 1.4 11.2 0; 21 1.4 12.8 0; 22 1.4 14.4 0; 32 0 0 1.4</t>
  </si>
  <si>
    <t xml:space="preserve">    12. 33 1.4 0 1.4; 35 0 15 1.4; 36 0 1.6 1.4; 37 0 3.2 1.4; 38 0 4.8 1.4</t>
  </si>
  <si>
    <t xml:space="preserve">    13. 39 0 6.4 1.4; 40 0 8 1.4; 41 0 9.6 1.4; 42 0 11.2 1.4; 43 0 12.8 1.4</t>
  </si>
  <si>
    <t xml:space="preserve">    14. 44 0 14.4 1.4; 54 1.4 15 1.4; 55 1.4 1.6 1.4; 56 1.4 3.2 1.4; 57 1.4 4.8 1.4</t>
  </si>
  <si>
    <t xml:space="preserve">    15. 58 1.4 6.4 1.4; 59 1.4 8 1.4; 60 1.4 9.6 1.4; 61 1.4 11.2 1.4; 62 1.4 12.8 1.4</t>
  </si>
  <si>
    <t xml:space="preserve">    16. 63 1.4 14.4 1.4</t>
  </si>
  <si>
    <t xml:space="preserve">    17. MEMBER INCIDENCES</t>
  </si>
  <si>
    <t xml:space="preserve">    18. 1 1 3; 2 3 4; 3 4 5; 4 5 6; 5 6 7; 6 7 8; 7 8 9; 8 9 10; 9 10 11; 10 11 2</t>
  </si>
  <si>
    <t xml:space="preserve">    19. 13 3 14; 14 4 15; 15 5 16; 16 6 17; 17 7 18; 18 8 19; 19 9 20; 20 10 21</t>
  </si>
  <si>
    <t xml:space="preserve">    20. 21 11 22; 22 12 14; 23 14 15; 24 15 16; 25 16 17; 26 17 18; 27 18 19; 28 19 20</t>
  </si>
  <si>
    <t xml:space="preserve">    21. 29 20 21; 30 21 22; 31 22 13; 32 1 14; 36 3 15; 40 4 16; 44 5 17; 48 6 18</t>
  </si>
  <si>
    <t xml:space="preserve">    22. 52 7 19; 56 8 20; 60 9 21; 64 10 22; 70 32 36; 71 36 37; 72 37 38; 73 38 39</t>
  </si>
  <si>
    <t xml:space="preserve">    23. 74 39 40; 75 40 41; 76 41 42; 77 42 43; 78 43 44; 79 44 35; 80 36 3; 81 37 4</t>
  </si>
  <si>
    <t xml:space="preserve">    24. 82 38 5; 83 39 6; 84 40 7; 85 41 8; 86 42 9; 87 43 10; 88 44 11; 89 32 3</t>
  </si>
  <si>
    <t xml:space="preserve">    25. 93 36 4; 97 37 5; 101 38 6; 105 39 7; 109 40 8; 113 41 9; 117 42 10; 121 43 11</t>
  </si>
  <si>
    <t xml:space="preserve">    26. 125 33 55; 126 55 56; 127 56 57; 128 57 58; 129 58 59; 130 59 60; 131 60 61</t>
  </si>
  <si>
    <t xml:space="preserve">    27. 132 61 62; 133 62 63; 134 63 54; 135 55 36; 136 56 37; 137 57 38; 138 58 39</t>
  </si>
  <si>
    <t xml:space="preserve">    28. 139 59 40; 140 60 41; 141 61 42; 142 62 43; 143 63 44; 144 33 36; 148 55 37</t>
  </si>
  <si>
    <t xml:space="preserve">    29. 152 56 38; 156 57 39; 160 58 40; 164 59 41; 168 60 42; 172 61 43; 176 62 44</t>
  </si>
  <si>
    <t xml:space="preserve">    30. 180 14 55; 181 15 56; 182 16 57; 183 17 58; 184 18 59; 185 19 60; 186 20 61</t>
  </si>
  <si>
    <t xml:space="preserve">    31. 187 21 62; 188 22 63; 189 12 55; 193 14 56; 197 15 57; 201 16 58; 205 17 59</t>
  </si>
  <si>
    <t xml:space="preserve">    32. 209 18 60; 213 19 61; 217 20 62; 221 21 63</t>
  </si>
  <si>
    <t xml:space="preserve">    33. DEFINE MATERIAL START</t>
  </si>
  <si>
    <t xml:space="preserve">    34. ISOTROPIC STEEL</t>
  </si>
  <si>
    <t xml:space="preserve">    35. E 2.05E+008</t>
  </si>
  <si>
    <t xml:space="preserve">    36. POISSON 0.3</t>
  </si>
  <si>
    <t xml:space="preserve">    37. DENSITY 76.8195</t>
  </si>
  <si>
    <t xml:space="preserve">    38. ALPHA 1.2E-005</t>
  </si>
  <si>
    <t xml:space="preserve">    STAAD SPACE                                              -- PAGE NO.    2</t>
  </si>
  <si>
    <t xml:space="preserve">    39. DAMP 0.03</t>
  </si>
  <si>
    <t xml:space="preserve">    40. TYPE STEEL</t>
  </si>
  <si>
    <t xml:space="preserve">    41. STRENGTH FY 253200 FU 407800 RY 1.5 RT 1.2</t>
  </si>
  <si>
    <t xml:space="preserve">    42. END DEFINE MATERIAL</t>
  </si>
  <si>
    <t xml:space="preserve">    43. MEMBER PROPERTY INDIAN</t>
  </si>
  <si>
    <t xml:space="preserve">    44. 1 TO 10 22 TO 31 70 TO 79 125 TO 134 TABLE ST PIP761M</t>
  </si>
  <si>
    <t xml:space="preserve">    45. 13 TO 21 32 36 40 44 48 52 56 60 64 80 TO 89 93 97 101 105 109 113 117 121 -</t>
  </si>
  <si>
    <t xml:space="preserve">    46. 135 TO 144 148 152 156 160 164 168 172 176 180 TO 189 193 197 201 205 209 -</t>
  </si>
  <si>
    <t xml:space="preserve">    47. 213 217 221 TABLE ST ISA65X65X5</t>
  </si>
  <si>
    <t xml:space="preserve">    48. CONSTANTS</t>
  </si>
  <si>
    <t xml:space="preserve">    49. BETA 45 MEMB 13 TO 21 32 36 40 44 48 52 56 60 64 80 TO 89 93 97 101 105 109 -</t>
  </si>
  <si>
    <t xml:space="preserve">    50. 113 117 121 135 TO 144 148 152 156 160 164 168 172 176 180 TO 189 193 197 -</t>
  </si>
  <si>
    <t xml:space="preserve">    51. 201 205 209 213 217 221</t>
  </si>
  <si>
    <t xml:space="preserve">    52. MATERIAL STEEL ALL</t>
  </si>
  <si>
    <t xml:space="preserve">    53. MEMBER RELEASE</t>
  </si>
  <si>
    <t xml:space="preserve">    54. 13 TO 21 32 36 40 44 48 52 56 60 64 80 TO 89 93 97 101 105 109 113 117 121 -</t>
  </si>
  <si>
    <t xml:space="preserve">    55. 135 TO 144 148 152 156 160 164 168 172 176 180 TO 189 193 197 201 205 209 -</t>
  </si>
  <si>
    <t xml:space="preserve">    56. 213 217 221 START MY MZ</t>
  </si>
  <si>
    <t xml:space="preserve">    57. 13 TO 21 32 36 40 44 48 52 56 60 64 80 TO 89 93 97 101 105 109 113 117 121 -</t>
  </si>
  <si>
    <t xml:space="preserve">    58. 135 TO 144 148 152 156 160 164 168 172 176 180 TO 189 193 197 201 205 209 -</t>
  </si>
  <si>
    <t xml:space="preserve">    59. 213 217 221 END MY MZ</t>
  </si>
  <si>
    <t xml:space="preserve">    60. SUPPORTS</t>
  </si>
  <si>
    <t xml:space="preserve">    61. 1 12 32 33 FIXED BUT MX MZ</t>
  </si>
  <si>
    <t xml:space="preserve">    62. LOAD 1 LOADTYPE DEAD  TITLE SELF WT.</t>
  </si>
  <si>
    <t xml:space="preserve">    63. SELFWEIGHT Y -1</t>
  </si>
  <si>
    <t xml:space="preserve">    64. LOAD 2 LOADTYPE DEAD  TITLE EQUIPMENT LOAD</t>
  </si>
  <si>
    <t xml:space="preserve">    65. JOINT LOAD</t>
  </si>
  <si>
    <t xml:space="preserve">    66. 9 TO 11 20 TO 22 42 TO 44 61 TO 63 FY -0.2625</t>
  </si>
  <si>
    <t xml:space="preserve">    67. LOAD 3 LOADTYPE LIVE  TITLE LIVE LOAD</t>
  </si>
  <si>
    <t xml:space="preserve">    68. JOINT LOAD</t>
  </si>
  <si>
    <t xml:space="preserve">    69. 44 FY -1.</t>
  </si>
  <si>
    <t xml:space="preserve">    70. LOAD 4 LOADTYPE WIND  TITLE WLX ON ANTENNA</t>
  </si>
  <si>
    <t xml:space="preserve">    71. MEMBER LOAD</t>
  </si>
  <si>
    <t xml:space="preserve">    72. 10 79 CON GX 0.36</t>
  </si>
  <si>
    <t xml:space="preserve">    73. 9 78 CON GX 0.6 1.4</t>
  </si>
  <si>
    <t xml:space="preserve">    74. 8 77 CON GX 0.6</t>
  </si>
  <si>
    <t xml:space="preserve">    75. JOINT LOAD</t>
  </si>
  <si>
    <t xml:space="preserve">    76. 9 42 FX 0.46</t>
  </si>
  <si>
    <t xml:space="preserve">    77. LOAD 5 LOADTYPE WIND  TITLE WLX ON TOWER</t>
  </si>
  <si>
    <t xml:space="preserve">    78. MEMBER LOAD</t>
  </si>
  <si>
    <t xml:space="preserve">    79. 80 TO 89 93 97 101 105 109 113 117 121 UNI GX 0.224</t>
  </si>
  <si>
    <t xml:space="preserve">    80. 1 TO 7 70 TO 76 UNI GX 0.168</t>
  </si>
  <si>
    <t xml:space="preserve">    81. LOAD 6 LOADTYPE WIND  TITLE WLZ ON ANTENNA</t>
  </si>
  <si>
    <t xml:space="preserve">    82. MEMBER LOAD</t>
  </si>
  <si>
    <t xml:space="preserve">    83. 79 134 CON GZ -0.36</t>
  </si>
  <si>
    <t xml:space="preserve">    84. 78 CON GZ -0.6 1.4</t>
  </si>
  <si>
    <t xml:space="preserve">    85. 77 CON GZ -0.6</t>
  </si>
  <si>
    <t xml:space="preserve">    86. 132 133 CON GZ -0.46</t>
  </si>
  <si>
    <t xml:space="preserve">    87. JOINT LOAD</t>
  </si>
  <si>
    <t xml:space="preserve">    88. 42 FZ -0.46</t>
  </si>
  <si>
    <t xml:space="preserve">    89. LOAD 7 LOADTYPE WIND  TITLE WLZ DIRECTION ON ANTENA</t>
  </si>
  <si>
    <t xml:space="preserve">    90. MEMBER LOAD</t>
  </si>
  <si>
    <t xml:space="preserve">    91. 135 TO 144 148 152 156 160 164 168 172 176 UNI GZ -0.224</t>
  </si>
  <si>
    <t xml:space="preserve">    92. 70 TO 76 125 TO 131 UNI GZ -0.168</t>
  </si>
  <si>
    <t xml:space="preserve">    93. LOAD 8 LOADTYPE WIND  TITLE WLX ON ANTENNA-OPERATIONAL</t>
  </si>
  <si>
    <t xml:space="preserve">    94. MEMBER LOAD</t>
  </si>
  <si>
    <t xml:space="preserve">    STAAD SPACE                                              -- PAGE NO.    3</t>
  </si>
  <si>
    <t xml:space="preserve">    95. 10 79 CON GX 0.16</t>
  </si>
  <si>
    <t xml:space="preserve">    96. 9 78 CON GX 0.265 1.4</t>
  </si>
  <si>
    <t xml:space="preserve">    97. 8 77 CON GX 0.265</t>
  </si>
  <si>
    <t xml:space="preserve">    98. JOINT LOAD</t>
  </si>
  <si>
    <t xml:space="preserve">    99. 9 42 FX 0.24</t>
  </si>
  <si>
    <t xml:space="preserve">   100. LOAD 9 LOADTYPE WIND  TITLE WLX ON TOWER-OPERATIONAL</t>
  </si>
  <si>
    <t xml:space="preserve">   101. MEMBER LOAD</t>
  </si>
  <si>
    <t xml:space="preserve">   102. 80 TO 89 93 97 101 105 109 113 117 121 UNI GX 0.099</t>
  </si>
  <si>
    <t xml:space="preserve">   103. 1 TO 7 70 TO 76 UNI GX 0.075</t>
  </si>
  <si>
    <t xml:space="preserve">   104. LOAD 10 LOADTYPE WIND  TITLE WLZ ON ANTENNA-OPERATIONAL</t>
  </si>
  <si>
    <t xml:space="preserve">   105. MEMBER LOAD</t>
  </si>
  <si>
    <t xml:space="preserve">   106. 79 134 CON GZ -0.16</t>
  </si>
  <si>
    <t xml:space="preserve">   107. 78 CON GZ -0.265 1.4</t>
  </si>
  <si>
    <t xml:space="preserve">   108. 77 CON GZ -0.265</t>
  </si>
  <si>
    <t xml:space="preserve">   109. 132 133 CON GZ -0.204</t>
  </si>
  <si>
    <t xml:space="preserve">   110. JOINT LOAD</t>
  </si>
  <si>
    <t xml:space="preserve">   111. 42 FZ -0.204</t>
  </si>
  <si>
    <t xml:space="preserve">   112. LOAD 11 LOADTYPE WIND  TITLE WLZ DIRECTION ON ANTENA-OPERATIONAL</t>
  </si>
  <si>
    <t xml:space="preserve">   113. MEMBER LOAD</t>
  </si>
  <si>
    <t xml:space="preserve">   114. 135 TO 144 148 152 156 160 164 168 172 176 UNI GZ -0.099</t>
  </si>
  <si>
    <t xml:space="preserve">   115. 70 TO 76 125 TO 131 UNI GZ -0.075</t>
  </si>
  <si>
    <t xml:space="preserve">   116. LOAD COMB 101 DL</t>
  </si>
  <si>
    <t xml:space="preserve">   117. 1 1.0 2 1.0</t>
  </si>
  <si>
    <t xml:space="preserve">   118. LOAD COMB 102 DL+LL</t>
  </si>
  <si>
    <t xml:space="preserve">   119. 1 1.0 2 1.0 3 1.0</t>
  </si>
  <si>
    <t xml:space="preserve">   120. LOAD COMB 103 DL+WLX</t>
  </si>
  <si>
    <t xml:space="preserve">   121. 1 1.0 2 1.0 4 1.0 5 1.0</t>
  </si>
  <si>
    <t xml:space="preserve">   122. LOAD COMB 104 DL+WL DIAGONAL DIRECTION</t>
  </si>
  <si>
    <t xml:space="preserve">   123. 1 1.0 2 1.0 4 0.707 5 0.707 6 0.707 7 0.707</t>
  </si>
  <si>
    <t xml:space="preserve">   124. LOAD COMB 105 DL+WLX - OPERATIONAL</t>
  </si>
  <si>
    <t xml:space="preserve">   125. 1 1.0 2 1.0 8 1.0 9 1.0</t>
  </si>
  <si>
    <t xml:space="preserve">   126. LOAD COMB 106 DL+DIAGONAL WIND LOAD - OPERATIONAL</t>
  </si>
  <si>
    <t xml:space="preserve">   127. 1 1.0 2 1.0 8 0.707 9 0.707 10 0.707 11 0.707</t>
  </si>
  <si>
    <t xml:space="preserve">   128. LOAD COMB 201 1.5 DL</t>
  </si>
  <si>
    <t xml:space="preserve">   129. 1 1.5 2 1.5</t>
  </si>
  <si>
    <t xml:space="preserve">   130. LOAD COMB 202 1.5(DL+LL)</t>
  </si>
  <si>
    <t xml:space="preserve">   131. 1 1.5 2 1.5 3 1.5</t>
  </si>
  <si>
    <t xml:space="preserve">   132. LOAD COMB 203 1.5 (DL+WLX)</t>
  </si>
  <si>
    <t xml:space="preserve">   133. 1 1.5 2 1.5 4 1.5 5 1.5</t>
  </si>
  <si>
    <t xml:space="preserve">   134. LOAD COMB 204 1.5 (DL+WL IN DIAGONAL DIRECTION)</t>
  </si>
  <si>
    <t xml:space="preserve">   135. 1 1.5 2 1.5 4 1.0605 5 1.0605 6 1.0605 7 1.0605</t>
  </si>
  <si>
    <t xml:space="preserve">   136. PERFORM ANALYSIS</t>
  </si>
  <si>
    <t xml:space="preserve">            P R O B L E M   S T A T I S T I C S</t>
  </si>
  <si>
    <t xml:space="preserve">            -----------------------------------</t>
  </si>
  <si>
    <t xml:space="preserve">     NUMBER OF JOINTS         44  NUMBER OF MEMBERS     112</t>
  </si>
  <si>
    <t xml:space="preserve">     NUMBER OF PLATES          0  NUMBER OF SOLIDS        0</t>
  </si>
  <si>
    <t xml:space="preserve">     NUMBER OF SURFACES        0  NUMBER OF SUPPORTS      4</t>
  </si>
  <si>
    <t xml:space="preserve">    STAAD SPACE                                              -- PAGE NO.    4</t>
  </si>
  <si>
    <t xml:space="preserve">           SOLVER USED IS THE OUT-OF-CORE BASIC SOLVER</t>
  </si>
  <si>
    <t xml:space="preserve">     ORIGINAL/FINAL BAND-WIDTH=    24/     8/     54 DOF</t>
  </si>
  <si>
    <t xml:space="preserve">   TOTAL      PRIMARY LOAD CASES =    11, TOTAL DEGREES OF FREEDOM =     248</t>
  </si>
  <si>
    <t xml:space="preserve">   TOTAL LOAD COMBINATION  CASES =    10  SO FAR.</t>
  </si>
  <si>
    <t xml:space="preserve">     SIZE OF STIFFNESS MATRIX =       14 DOUBLE  KILO-WORDS</t>
  </si>
  <si>
    <t xml:space="preserve">     REQRD/AVAIL. DISK SPACE  =     12.4/  82482.2 MB</t>
  </si>
  <si>
    <t xml:space="preserve">   137. PARAMETER 1</t>
  </si>
  <si>
    <t xml:space="preserve">   138. CODE IS800 LSD</t>
  </si>
  <si>
    <t xml:space="preserve">   139. FU 410000 MEMB 1 TO 10 13 TO 31 70 TO 88 125 TO 143 180 TO 188</t>
  </si>
  <si>
    <t xml:space="preserve">   140. FYLD 240000 MEMB 1 TO 10 22 TO 31 70 TO 79 125 TO 134</t>
  </si>
  <si>
    <t xml:space="preserve">   141. FYLD 250000 MEMB 13 TO 21 32 36 40 44 48 52 56 60 64 80 TO 89 93 97 101 105 -</t>
  </si>
  <si>
    <t xml:space="preserve">   142. 109 113 117 121 135 TO 144 148 152 156 160 164 168 172 176 180 TO 189 193 -</t>
  </si>
  <si>
    <t xml:space="preserve">   143. 197 201 205 209 213 217 221</t>
  </si>
  <si>
    <t xml:space="preserve">   144. ALPHA 0.6 MEMB 13 TO 21 32 36 40 44 48 52 56 60 64 80 TO 89 93 97 101 105 -</t>
  </si>
  <si>
    <t xml:space="preserve">   145. 109 113 117 121 135 TO 144 148 152 156 160 164 168 172 176 180 TO 189 193 -</t>
  </si>
  <si>
    <t xml:space="preserve">   146. 197 201 205 209 213 217 221</t>
  </si>
  <si>
    <t xml:space="preserve">   147. MAIN 180 ALL</t>
  </si>
  <si>
    <t xml:space="preserve">   148. TMAIN 400 ALL</t>
  </si>
  <si>
    <t xml:space="preserve">   149. TRACK 0 ALL</t>
  </si>
  <si>
    <t xml:space="preserve">   150. CHECK CODE ALL</t>
  </si>
  <si>
    <t xml:space="preserve"> |----------------------------------------------------------------------------------|</t>
  </si>
  <si>
    <t xml:space="preserve"> |  Member Number:      1                                                           |</t>
  </si>
  <si>
    <t xml:space="preserve"> |  Member Section:  ST   PIP761M         (INDIAN SECTIONS)                         |</t>
  </si>
  <si>
    <t xml:space="preserve"> |  Status: PASS  Ratio:   0.293  Critical Load Case:   203  Location:       1.60   |</t>
  </si>
  <si>
    <t xml:space="preserve"> |  Critical Condition: Sec. 6.2                                                    |</t>
  </si>
  <si>
    <t xml:space="preserve"> |  Member Number:      2                                                           |</t>
  </si>
  <si>
    <t xml:space="preserve"> |  Status: PASS  Ratio:   0.232  Critical Load Case:   203  Location:       1.60   |</t>
  </si>
  <si>
    <t xml:space="preserve">    STAAD SPACE                                              -- PAGE NO.    5</t>
  </si>
  <si>
    <t xml:space="preserve">                       STAAD.PRO CODE CHECKING - IS-800-2007-LSD (V2.1)</t>
  </si>
  <si>
    <t xml:space="preserve">                     ****************************************************</t>
  </si>
  <si>
    <t xml:space="preserve"> |  Member Number:      3                                                           |</t>
  </si>
  <si>
    <t xml:space="preserve"> |  Status: PASS  Ratio:   0.177  Critical Load Case:   203  Location:       1.60   |</t>
  </si>
  <si>
    <t xml:space="preserve"> |  Member Number:      4                                                           |</t>
  </si>
  <si>
    <t xml:space="preserve"> |  Status: PASS  Ratio:   0.128  Critical Load Case:   203  Location:       1.60   |</t>
  </si>
  <si>
    <t xml:space="preserve"> |  Member Number:      5                                                           |</t>
  </si>
  <si>
    <t xml:space="preserve"> |  Status: PASS  Ratio:   0.086  Critical Load Case:   203  Location:       1.60   |</t>
  </si>
  <si>
    <t xml:space="preserve"> |  Member Number:      6                                                           |</t>
  </si>
  <si>
    <t xml:space="preserve"> |  Status: PASS  Ratio:   0.059  Critical Load Case:   204  Location:       0.00   |</t>
  </si>
  <si>
    <t xml:space="preserve"> |  Critical Condition: Sec. 9.3.2.2                                                |</t>
  </si>
  <si>
    <t xml:space="preserve">    STAAD SPACE                                              -- PAGE NO.    6</t>
  </si>
  <si>
    <t xml:space="preserve"> |  Member Number:      7                                                           |</t>
  </si>
  <si>
    <t xml:space="preserve"> |  Status: PASS  Ratio:   0.054  Critical Load Case:   204  Location:       1.60   |</t>
  </si>
  <si>
    <t xml:space="preserve"> |  Member Number:      8                                                           |</t>
  </si>
  <si>
    <t xml:space="preserve"> |  Status: PASS  Ratio:   0.058  Critical Load Case:   203  Location:       0.80   |</t>
  </si>
  <si>
    <t xml:space="preserve"> |  Critical Condition: Sec. 8.2.1.2                                                |</t>
  </si>
  <si>
    <t xml:space="preserve"> |  Member Number:      9                                                           |</t>
  </si>
  <si>
    <t xml:space="preserve"> |  Status: PASS  Ratio:   0.039  Critical Load Case:   203  Location:       1.60   |</t>
  </si>
  <si>
    <t xml:space="preserve"> |  Member Number:     10                                                           |</t>
  </si>
  <si>
    <t xml:space="preserve"> |  Status: PASS  Ratio:   0.039  Critical Load Case:   203  Location:       0.00   |</t>
  </si>
  <si>
    <t xml:space="preserve">    STAAD SPACE                                              -- PAGE NO.    7</t>
  </si>
  <si>
    <t xml:space="preserve"> |  Member Number:     13                                                           |</t>
  </si>
  <si>
    <t xml:space="preserve"> |  Member Section:  ST   ISA65X65X5      (INDIAN SECTIONS)                         |</t>
  </si>
  <si>
    <t xml:space="preserve"> |  Status: PASS  Ratio:   0.202  Critical Load Case:   203  Location:       0.70   |</t>
  </si>
  <si>
    <t xml:space="preserve"> |  Member Number:     14                                                           |</t>
  </si>
  <si>
    <t xml:space="preserve"> |  Status: PASS  Ratio:   0.184  Critical Load Case:   203  Location:       0.70   |</t>
  </si>
  <si>
    <t xml:space="preserve"> |  Member Number:     15                                                           |</t>
  </si>
  <si>
    <t xml:space="preserve"> |  Status: PASS  Ratio:   0.168  Critical Load Case:   203  Location:       0.70   |</t>
  </si>
  <si>
    <t xml:space="preserve"> |  Member Number:     16                                                           |</t>
  </si>
  <si>
    <t xml:space="preserve"> |  Status: PASS  Ratio:   0.151  Critical Load Case:   203  Location:       0.70   |</t>
  </si>
  <si>
    <t xml:space="preserve">    STAAD SPACE                                              -- PAGE NO.    8</t>
  </si>
  <si>
    <t xml:space="preserve"> |  Member Number:     17                                                           |</t>
  </si>
  <si>
    <t xml:space="preserve"> |  Status: PASS  Ratio:   0.134  Critical Load Case:   203  Location:       0.70   |</t>
  </si>
  <si>
    <t xml:space="preserve"> |  Member Number:     18                                                           |</t>
  </si>
  <si>
    <t xml:space="preserve"> |  Status: PASS  Ratio:   0.117  Critical Load Case:   203  Location:       0.70   |</t>
  </si>
  <si>
    <t xml:space="preserve"> |  Member Number:     19                                                           |</t>
  </si>
  <si>
    <t xml:space="preserve"> |  Status: PASS  Ratio:   0.102  Critical Load Case:   203  Location:       0.70   |</t>
  </si>
  <si>
    <t xml:space="preserve"> |  Member Number:     20                                                           |</t>
  </si>
  <si>
    <t xml:space="preserve"> |  Status: PASS  Ratio:   0.068  Critical Load Case:   203  Location:       0.70   |</t>
  </si>
  <si>
    <t xml:space="preserve">    STAAD SPACE                                              -- PAGE NO.    9</t>
  </si>
  <si>
    <t xml:space="preserve"> |  Member Number:     21                                                           |</t>
  </si>
  <si>
    <t xml:space="preserve"> |  Status: PASS  Ratio:   0.050  Critical Load Case:   203  Location:       0.70   |</t>
  </si>
  <si>
    <t xml:space="preserve"> |  Member Number:     22                                                           |</t>
  </si>
  <si>
    <t xml:space="preserve"> |  Status: PASS  Ratio:   0.581  Critical Load Case:   204  Location:       1.60   |</t>
  </si>
  <si>
    <t xml:space="preserve"> |  Member Number:     23                                                           |</t>
  </si>
  <si>
    <t xml:space="preserve"> |  Status: PASS  Ratio:   0.476  Critical Load Case:   204  Location:       0.00   |</t>
  </si>
  <si>
    <t xml:space="preserve"> |  Member Number:     24                                                           |</t>
  </si>
  <si>
    <t xml:space="preserve"> |  Status: PASS  Ratio:   0.371  Critical Load Case:   204  Location:       0.00   |</t>
  </si>
  <si>
    <t xml:space="preserve">    STAAD SPACE                                              -- PAGE NO.   10</t>
  </si>
  <si>
    <t xml:space="preserve"> |  Member Number:     25                                                           |</t>
  </si>
  <si>
    <t xml:space="preserve"> |  Status: PASS  Ratio:   0.286  Critical Load Case:   204  Location:       0.00   |</t>
  </si>
  <si>
    <t xml:space="preserve"> |  Member Number:     26                                                           |</t>
  </si>
  <si>
    <t xml:space="preserve"> |  Status: PASS  Ratio:   0.209  Critical Load Case:   204  Location:       0.00   |</t>
  </si>
  <si>
    <t xml:space="preserve"> |  Member Number:     27                                                           |</t>
  </si>
  <si>
    <t xml:space="preserve"> |  Status: PASS  Ratio:   0.144  Critical Load Case:   204  Location:       0.00   |</t>
  </si>
  <si>
    <t xml:space="preserve"> |  Member Number:     28                                                           |</t>
  </si>
  <si>
    <t xml:space="preserve"> |  Status: PASS  Ratio:   0.093  Critical Load Case:   203  Location:       0.00   |</t>
  </si>
  <si>
    <t xml:space="preserve">    STAAD SPACE                                              -- PAGE NO.   11</t>
  </si>
  <si>
    <t xml:space="preserve"> |  Member Number:     29                                                           |</t>
  </si>
  <si>
    <t xml:space="preserve"> |  Status: PASS  Ratio:   0.049  Critical Load Case:   203  Location:       0.00   |</t>
  </si>
  <si>
    <t xml:space="preserve"> |  Member Number:     30                                                           |</t>
  </si>
  <si>
    <t xml:space="preserve"> |  Status: PASS  Ratio:   0.021  Critical Load Case:   203  Location:       0.00   |</t>
  </si>
  <si>
    <t xml:space="preserve"> |  Member Number:     31                                                           |</t>
  </si>
  <si>
    <t xml:space="preserve"> |  Status: PASS  Ratio:   0.000  Critical Load Case:   201  Location:       0.00   |</t>
  </si>
  <si>
    <t xml:space="preserve"> |  Critical Condition: Sec. 7.1.2                                                  |</t>
  </si>
  <si>
    <t xml:space="preserve"> |  Member Number:     32                                                           |</t>
  </si>
  <si>
    <t xml:space="preserve"> |  Status: PASS  Ratio:   0.162  Critical Load Case:   203  Location:       1.06   |</t>
  </si>
  <si>
    <t xml:space="preserve"> |  Critical Condition: Sec. 9.3.1.3                                                |</t>
  </si>
  <si>
    <t xml:space="preserve">    STAAD SPACE                                              -- PAGE NO.   12</t>
  </si>
  <si>
    <t xml:space="preserve"> |  Member Number:     36                                                           |</t>
  </si>
  <si>
    <t xml:space="preserve"> |  Status: PASS  Ratio:   0.147  Critical Load Case:   203  Location:       1.06   |</t>
  </si>
  <si>
    <t xml:space="preserve"> |  Member Number:     40                                                           |</t>
  </si>
  <si>
    <t xml:space="preserve"> |  Status: PASS  Ratio:   0.136  Critical Load Case:   203  Location:       1.06   |</t>
  </si>
  <si>
    <t xml:space="preserve"> |  Member Number:     44                                                           |</t>
  </si>
  <si>
    <t xml:space="preserve"> |  Status: PASS  Ratio:   0.124  Critical Load Case:   203  Location:       1.06   |</t>
  </si>
  <si>
    <t xml:space="preserve"> |  Member Number:     48                                                           |</t>
  </si>
  <si>
    <t xml:space="preserve"> |  Status: PASS  Ratio:   0.112  Critical Load Case:   203  Location:       1.06   |</t>
  </si>
  <si>
    <t xml:space="preserve">    STAAD SPACE                                              -- PAGE NO.   13</t>
  </si>
  <si>
    <t xml:space="preserve"> |  Member Number:     52                                                           |</t>
  </si>
  <si>
    <t xml:space="preserve"> |  Status: PASS  Ratio:   0.100  Critical Load Case:   203  Location:       1.06   |</t>
  </si>
  <si>
    <t xml:space="preserve"> |  Member Number:     56                                                           |</t>
  </si>
  <si>
    <t xml:space="preserve"> |  Status: PASS  Ratio:   0.089  Critical Load Case:   203  Location:       1.06   |</t>
  </si>
  <si>
    <t xml:space="preserve"> |  Member Number:     60                                                           |</t>
  </si>
  <si>
    <t xml:space="preserve"> |  Status: PASS  Ratio:   0.064  Critical Load Case:   203  Location:       1.06   |</t>
  </si>
  <si>
    <t xml:space="preserve"> |  Member Number:     64                                                           |</t>
  </si>
  <si>
    <t xml:space="preserve"> |  Status: PASS  Ratio:   0.051  Critical Load Case:   203  Location:       1.06   |</t>
  </si>
  <si>
    <t xml:space="preserve">    STAAD SPACE                                              -- PAGE NO.   14</t>
  </si>
  <si>
    <t xml:space="preserve"> |  Member Number:     70                                                           |</t>
  </si>
  <si>
    <t xml:space="preserve"> |  Status: PASS  Ratio:   0.461  Critical Load Case:   204  Location:       1.60   |</t>
  </si>
  <si>
    <t xml:space="preserve"> |  Member Number:     71                                                           |</t>
  </si>
  <si>
    <t xml:space="preserve"> |  Status: PASS  Ratio:   0.370  Critical Load Case:   204  Location:       1.60   |</t>
  </si>
  <si>
    <t xml:space="preserve"> |  Member Number:     72                                                           |</t>
  </si>
  <si>
    <t xml:space="preserve"> |  Status: PASS  Ratio:   0.288  Critical Load Case:   204  Location:       1.60   |</t>
  </si>
  <si>
    <t xml:space="preserve"> |  Member Number:     73                                                           |</t>
  </si>
  <si>
    <t xml:space="preserve"> |  Status: PASS  Ratio:   0.215  Critical Load Case:   204  Location:       1.60   |</t>
  </si>
  <si>
    <t xml:space="preserve">    STAAD SPACE                                              -- PAGE NO.   15</t>
  </si>
  <si>
    <t xml:space="preserve"> |  Member Number:     74                                                           |</t>
  </si>
  <si>
    <t xml:space="preserve"> |  Status: PASS  Ratio:   0.152  Critical Load Case:   204  Location:       1.60   |</t>
  </si>
  <si>
    <t xml:space="preserve"> |  Member Number:     75                                                           |</t>
  </si>
  <si>
    <t xml:space="preserve"> |  Status: PASS  Ratio:   0.097  Critical Load Case:   204  Location:       1.60   |</t>
  </si>
  <si>
    <t xml:space="preserve"> |  Member Number:     76                                                           |</t>
  </si>
  <si>
    <t xml:space="preserve"> |  Status: PASS  Ratio:   0.051  Critical Load Case:   204  Location:       1.60   |</t>
  </si>
  <si>
    <t xml:space="preserve"> |  Member Number:     77                                                           |</t>
  </si>
  <si>
    <t xml:space="preserve">    STAAD SPACE                                              -- PAGE NO.   16</t>
  </si>
  <si>
    <t xml:space="preserve"> |  Member Number:     78                                                           |</t>
  </si>
  <si>
    <t xml:space="preserve"> |  Member Number:     79                                                           |</t>
  </si>
  <si>
    <t xml:space="preserve"> |  Status: PASS  Ratio:   0.040  Critical Load Case:   204  Location:       0.00   |</t>
  </si>
  <si>
    <t xml:space="preserve"> |  Member Number:     80                                                           |</t>
  </si>
  <si>
    <t xml:space="preserve"> |  Status: PASS  Ratio:   0.191  Critical Load Case:   204  Location:       0.70   |</t>
  </si>
  <si>
    <t xml:space="preserve"> |  Member Number:     81                                                           |</t>
  </si>
  <si>
    <t xml:space="preserve"> |  Status: PASS  Ratio:   0.178  Critical Load Case:   204  Location:       0.70   |</t>
  </si>
  <si>
    <t xml:space="preserve">    STAAD SPACE                                              -- PAGE NO.   17</t>
  </si>
  <si>
    <t xml:space="preserve"> |  Member Number:     82                                                           |</t>
  </si>
  <si>
    <t xml:space="preserve"> |  Status: PASS  Ratio:   0.166  Critical Load Case:   204  Location:       0.70   |</t>
  </si>
  <si>
    <t xml:space="preserve"> |  Member Number:     83                                                           |</t>
  </si>
  <si>
    <t xml:space="preserve"> |  Status: PASS  Ratio:   0.154  Critical Load Case:   204  Location:       0.70   |</t>
  </si>
  <si>
    <t xml:space="preserve"> |  Member Number:     84                                                           |</t>
  </si>
  <si>
    <t xml:space="preserve"> |  Status: PASS  Ratio:   0.142  Critical Load Case:   204  Location:       0.70   |</t>
  </si>
  <si>
    <t xml:space="preserve"> |  Member Number:     85                                                           |</t>
  </si>
  <si>
    <t xml:space="preserve"> |  Status: PASS  Ratio:   0.130  Critical Load Case:   204  Location:       0.70   |</t>
  </si>
  <si>
    <t xml:space="preserve">    STAAD SPACE                                              -- PAGE NO.   18</t>
  </si>
  <si>
    <t xml:space="preserve"> |  Member Number:     86                                                           |</t>
  </si>
  <si>
    <t xml:space="preserve"> |  Status: PASS  Ratio:   0.119  Critical Load Case:   204  Location:       0.70   |</t>
  </si>
  <si>
    <t xml:space="preserve"> |  Member Number:     87                                                           |</t>
  </si>
  <si>
    <t xml:space="preserve"> |  Status: PASS  Ratio:   0.094  Critical Load Case:   204  Location:       0.70   |</t>
  </si>
  <si>
    <t xml:space="preserve"> |  Member Number:     88                                                           |</t>
  </si>
  <si>
    <t xml:space="preserve"> |  Status: PASS  Ratio:   0.089  Critical Load Case:   203  Location:       0.70   |</t>
  </si>
  <si>
    <t xml:space="preserve"> |  Member Number:     89                                                           |</t>
  </si>
  <si>
    <t xml:space="preserve"> |  Status: PASS  Ratio:   0.245  Critical Load Case:   204  Location:       1.06   |</t>
  </si>
  <si>
    <t xml:space="preserve">    STAAD SPACE                                              -- PAGE NO.   19</t>
  </si>
  <si>
    <t xml:space="preserve"> |  Member Number:     93                                                           |</t>
  </si>
  <si>
    <t xml:space="preserve"> |  Status: PASS  Ratio:   0.235  Critical Load Case:   204  Location:       1.06   |</t>
  </si>
  <si>
    <t xml:space="preserve"> |  Member Number:     97                                                           |</t>
  </si>
  <si>
    <t xml:space="preserve"> |  Status: PASS  Ratio:   0.227  Critical Load Case:   204  Location:       1.06   |</t>
  </si>
  <si>
    <t xml:space="preserve"> |  Member Number:    101                                                           |</t>
  </si>
  <si>
    <t xml:space="preserve"> |  Status: PASS  Ratio:   0.218  Critical Load Case:   204  Location:       1.06   |</t>
  </si>
  <si>
    <t xml:space="preserve"> |  Member Number:    105                                                           |</t>
  </si>
  <si>
    <t xml:space="preserve"> |  Status: PASS  Ratio:   0.216  Critical Load Case:   203  Location:       1.06   |</t>
  </si>
  <si>
    <t xml:space="preserve">    STAAD SPACE                                              -- PAGE NO.   20</t>
  </si>
  <si>
    <t xml:space="preserve"> |  Member Number:    109                                                           |</t>
  </si>
  <si>
    <t xml:space="preserve"> |  Member Number:    113                                                           |</t>
  </si>
  <si>
    <t xml:space="preserve"> |  Member Number:    117                                                           |</t>
  </si>
  <si>
    <t xml:space="preserve"> |  Member Number:    121                                                           |</t>
  </si>
  <si>
    <t xml:space="preserve">    STAAD SPACE                                              -- PAGE NO.   21</t>
  </si>
  <si>
    <t xml:space="preserve"> |  Member Number:    125                                                           |</t>
  </si>
  <si>
    <t xml:space="preserve"> |  Status: PASS  Ratio:   0.395  Critical Load Case:   203  Location:       1.60   |</t>
  </si>
  <si>
    <t xml:space="preserve"> |  Member Number:    126                                                           |</t>
  </si>
  <si>
    <t xml:space="preserve"> |  Status: PASS  Ratio:   0.322  Critical Load Case:   203  Location:       0.00   |</t>
  </si>
  <si>
    <t xml:space="preserve"> |  Member Number:    127                                                           |</t>
  </si>
  <si>
    <t xml:space="preserve"> |  Status: PASS  Ratio:   0.249  Critical Load Case:   203  Location:       0.00   |</t>
  </si>
  <si>
    <t xml:space="preserve"> |  Member Number:    128                                                           |</t>
  </si>
  <si>
    <t xml:space="preserve"> |  Status: PASS  Ratio:   0.189  Critical Load Case:   203  Location:       0.00   |</t>
  </si>
  <si>
    <t xml:space="preserve">    STAAD SPACE                                              -- PAGE NO.   22</t>
  </si>
  <si>
    <t xml:space="preserve"> |  Member Number:    129                                                           |</t>
  </si>
  <si>
    <t xml:space="preserve"> |  Status: PASS  Ratio:   0.135  Critical Load Case:   203  Location:       0.00   |</t>
  </si>
  <si>
    <t xml:space="preserve"> |  Member Number:    130                                                           |</t>
  </si>
  <si>
    <t xml:space="preserve"> |  Status: PASS  Ratio:   0.089  Critical Load Case:   203  Location:       0.00   |</t>
  </si>
  <si>
    <t xml:space="preserve"> |  Member Number:    131                                                           |</t>
  </si>
  <si>
    <t xml:space="preserve"> |  Status: PASS  Ratio:   0.050  Critical Load Case:   203  Location:       0.00   |</t>
  </si>
  <si>
    <t xml:space="preserve"> |  Member Number:    132                                                           |</t>
  </si>
  <si>
    <t xml:space="preserve"> |  Status: PASS  Ratio:   0.027  Critical Load Case:     6  Location:       0.80   |</t>
  </si>
  <si>
    <t xml:space="preserve">    STAAD SPACE                                              -- PAGE NO.   23</t>
  </si>
  <si>
    <t xml:space="preserve"> |  Member Number:    133                                                           |</t>
  </si>
  <si>
    <t xml:space="preserve"> |  Status: PASS  Ratio:   0.028  Critical Load Case:   204  Location:       1.60   |</t>
  </si>
  <si>
    <t xml:space="preserve"> |  Member Number:    134                                                           |</t>
  </si>
  <si>
    <t xml:space="preserve"> |  Status: PASS  Ratio:   0.028  Critical Load Case:   204  Location:       0.00   |</t>
  </si>
  <si>
    <t xml:space="preserve"> |  Member Number:    135                                                           |</t>
  </si>
  <si>
    <t xml:space="preserve"> |  Status: PASS  Ratio:   0.116  Critical Load Case:   204  Location:       0.70   |</t>
  </si>
  <si>
    <t xml:space="preserve"> |  Member Number:    136                                                           |</t>
  </si>
  <si>
    <t xml:space="preserve"> |  Status: PASS  Ratio:   0.110  Critical Load Case:   204  Location:       0.70   |</t>
  </si>
  <si>
    <t xml:space="preserve">    STAAD SPACE                                              -- PAGE NO.   24</t>
  </si>
  <si>
    <t xml:space="preserve"> |  Member Number:    137                                                           |</t>
  </si>
  <si>
    <t xml:space="preserve"> |  Status: PASS  Ratio:   0.105  Critical Load Case:   204  Location:       0.70   |</t>
  </si>
  <si>
    <t xml:space="preserve"> |  Member Number:    138                                                           |</t>
  </si>
  <si>
    <t xml:space="preserve"> |  Status: PASS  Ratio:   0.099  Critical Load Case:   204  Location:       0.70   |</t>
  </si>
  <si>
    <t xml:space="preserve"> |  Member Number:    139                                                           |</t>
  </si>
  <si>
    <t xml:space="preserve"> |  Status: PASS  Ratio:   0.093  Critical Load Case:   204  Location:       0.70   |</t>
  </si>
  <si>
    <t xml:space="preserve"> |  Member Number:    140                                                           |</t>
  </si>
  <si>
    <t xml:space="preserve"> |  Status: PASS  Ratio:   0.088  Critical Load Case:   204  Location:       0.70   |</t>
  </si>
  <si>
    <t xml:space="preserve">    STAAD SPACE                                              -- PAGE NO.   25</t>
  </si>
  <si>
    <t xml:space="preserve"> |  Member Number:    141                                                           |</t>
  </si>
  <si>
    <t xml:space="preserve"> |  Status: PASS  Ratio:   0.076  Critical Load Case:   204  Location:       0.70   |</t>
  </si>
  <si>
    <t xml:space="preserve"> |  Member Number:    142                                                           |</t>
  </si>
  <si>
    <t xml:space="preserve"> |  Status: PASS  Ratio:   0.070  Critical Load Case:   204  Location:       0.70   |</t>
  </si>
  <si>
    <t xml:space="preserve"> |  Member Number:    143                                                           |</t>
  </si>
  <si>
    <t xml:space="preserve"> |  Status: PASS  Ratio:   0.064  Critical Load Case:     7  Location:       0.70   |</t>
  </si>
  <si>
    <t xml:space="preserve"> |  Member Number:    144                                                           |</t>
  </si>
  <si>
    <t xml:space="preserve"> |  Status: PASS  Ratio:   0.550  Critical Load Case:   203  Location:       1.06   |</t>
  </si>
  <si>
    <t xml:space="preserve">    STAAD SPACE                                              -- PAGE NO.   26</t>
  </si>
  <si>
    <t xml:space="preserve"> |  Member Number:    148                                                           |</t>
  </si>
  <si>
    <t xml:space="preserve"> |  Status: PASS  Ratio:   0.492  Critical Load Case:   203  Location:       1.06   |</t>
  </si>
  <si>
    <t xml:space="preserve"> |  Member Number:    152                                                           |</t>
  </si>
  <si>
    <t xml:space="preserve"> |  Status: PASS  Ratio:   0.451  Critical Load Case:   204  Location:       1.06   |</t>
  </si>
  <si>
    <t xml:space="preserve"> |  Member Number:    156                                                           |</t>
  </si>
  <si>
    <t xml:space="preserve"> |  Status: PASS  Ratio:   0.415  Critical Load Case:   204  Location:       1.06   |</t>
  </si>
  <si>
    <t xml:space="preserve"> |  Member Number:    160                                                           |</t>
  </si>
  <si>
    <t xml:space="preserve"> |  Status: PASS  Ratio:   0.380  Critical Load Case:   204  Location:       1.06   |</t>
  </si>
  <si>
    <t xml:space="preserve">    STAAD SPACE                                              -- PAGE NO.   27</t>
  </si>
  <si>
    <t xml:space="preserve"> |  Member Number:    164                                                           |</t>
  </si>
  <si>
    <t xml:space="preserve"> |  Status: PASS  Ratio:   0.343  Critical Load Case:   204  Location:       1.06   |</t>
  </si>
  <si>
    <t xml:space="preserve"> |  Member Number:    168                                                           |</t>
  </si>
  <si>
    <t xml:space="preserve"> |  Status: PASS  Ratio:   0.311  Critical Load Case:   204  Location:       1.06   |</t>
  </si>
  <si>
    <t xml:space="preserve"> |  Member Number:    172                                                           |</t>
  </si>
  <si>
    <t xml:space="preserve"> |  Status: PASS  Ratio:   0.238  Critical Load Case:   204  Location:       1.06   |</t>
  </si>
  <si>
    <t xml:space="preserve"> |  Member Number:    176                                                           |</t>
  </si>
  <si>
    <t xml:space="preserve"> |  Status: PASS  Ratio:   0.199  Critical Load Case:   204  Location:       1.06   |</t>
  </si>
  <si>
    <t xml:space="preserve">    STAAD SPACE                                              -- PAGE NO.   28</t>
  </si>
  <si>
    <t xml:space="preserve"> |  Member Number:    180                                                           |</t>
  </si>
  <si>
    <t xml:space="preserve"> |  Status: PASS  Ratio:   0.067  Critical Load Case:   204  Location:       0.70   |</t>
  </si>
  <si>
    <t xml:space="preserve"> |  Member Number:    181                                                           |</t>
  </si>
  <si>
    <t xml:space="preserve"> |  Status: PASS  Ratio:   0.061  Critical Load Case:   204  Location:       0.70   |</t>
  </si>
  <si>
    <t xml:space="preserve"> |  Member Number:    182                                                           |</t>
  </si>
  <si>
    <t xml:space="preserve"> |  Status: PASS  Ratio:   0.055  Critical Load Case:   204  Location:       0.70   |</t>
  </si>
  <si>
    <t xml:space="preserve"> |  Member Number:    183                                                           |</t>
  </si>
  <si>
    <t xml:space="preserve"> |  Status: PASS  Ratio:   0.049  Critical Load Case:   204  Location:       0.70   |</t>
  </si>
  <si>
    <t xml:space="preserve">    STAAD SPACE                                              -- PAGE NO.   29</t>
  </si>
  <si>
    <t xml:space="preserve"> |  Member Number:    184                                                           |</t>
  </si>
  <si>
    <t xml:space="preserve"> |  Status: PASS  Ratio:   0.044  Critical Load Case:   204  Location:       0.70   |</t>
  </si>
  <si>
    <t xml:space="preserve"> |  Member Number:    185                                                           |</t>
  </si>
  <si>
    <t xml:space="preserve"> |  Status: PASS  Ratio:   0.038  Critical Load Case:   204  Location:       0.70   |</t>
  </si>
  <si>
    <t xml:space="preserve"> |  Member Number:    186                                                           |</t>
  </si>
  <si>
    <t xml:space="preserve"> |  Status: PASS  Ratio:   0.032  Critical Load Case:   204  Location:       0.70   |</t>
  </si>
  <si>
    <t xml:space="preserve"> |  Member Number:    187                                                           |</t>
  </si>
  <si>
    <t xml:space="preserve"> |  Status: PASS  Ratio:   0.024  Critical Load Case:   204  Location:       0.70   |</t>
  </si>
  <si>
    <t xml:space="preserve">    STAAD SPACE                                              -- PAGE NO.   30</t>
  </si>
  <si>
    <t xml:space="preserve"> |  Member Number:    188                                                           |</t>
  </si>
  <si>
    <t xml:space="preserve"> |  Status: PASS  Ratio:   0.018  Critical Load Case:   203  Location:       0.70   |</t>
  </si>
  <si>
    <t xml:space="preserve"> |  Member Number:    189                                                           |</t>
  </si>
  <si>
    <t xml:space="preserve"> |  Status: PASS  Ratio:   0.358  Critical Load Case:   204  Location:       1.06   |</t>
  </si>
  <si>
    <t xml:space="preserve"> |  Member Number:    193                                                           |</t>
  </si>
  <si>
    <t xml:space="preserve"> |  Status: PASS  Ratio:   0.317  Critical Load Case:   204  Location:       1.06   |</t>
  </si>
  <si>
    <t xml:space="preserve"> |  Member Number:    197                                                           |</t>
  </si>
  <si>
    <t xml:space="preserve"> |  Status: PASS  Ratio:   0.285  Critical Load Case:   204  Location:       1.06   |</t>
  </si>
  <si>
    <t xml:space="preserve">    STAAD SPACE                                              -- PAGE NO.   31</t>
  </si>
  <si>
    <t xml:space="preserve"> |  Member Number:    201                                                           |</t>
  </si>
  <si>
    <t xml:space="preserve"> |  Status: PASS  Ratio:   0.250  Critical Load Case:   204  Location:       1.06   |</t>
  </si>
  <si>
    <t xml:space="preserve"> |  Member Number:    205                                                           |</t>
  </si>
  <si>
    <t xml:space="preserve"> |  Status: PASS  Ratio:   0.216  Critical Load Case:   204  Location:       1.06   |</t>
  </si>
  <si>
    <t xml:space="preserve"> |  Member Number:    209                                                           |</t>
  </si>
  <si>
    <t xml:space="preserve"> |  Status: PASS  Ratio:   0.182  Critical Load Case:   204  Location:       1.06   |</t>
  </si>
  <si>
    <t xml:space="preserve"> |  Member Number:    213                                                           |</t>
  </si>
  <si>
    <t xml:space="preserve"> |  Status: PASS  Ratio:   0.149  Critical Load Case:   204  Location:       1.06   |</t>
  </si>
  <si>
    <t xml:space="preserve">    STAAD SPACE                                              -- PAGE NO.   32</t>
  </si>
  <si>
    <t xml:space="preserve"> |  Member Number:    217                                                           |</t>
  </si>
  <si>
    <t xml:space="preserve"> |  Status: PASS  Ratio:   0.109  Critical Load Case:   204  Location:       1.06   |</t>
  </si>
  <si>
    <t xml:space="preserve"> |  Member Number:    221                                                           |</t>
  </si>
  <si>
    <t xml:space="preserve"> |  Status: PASS  Ratio:   0.065  Critical Load Case:   204  Location:       1.06   |</t>
  </si>
  <si>
    <t xml:space="preserve">   151. PARAMETER 2</t>
  </si>
  <si>
    <t xml:space="preserve">   152. CODE IS800 LSD</t>
  </si>
  <si>
    <t xml:space="preserve">   153. STEEL MEMBER TAKE OFF ALL</t>
  </si>
  <si>
    <t xml:space="preserve">    STAAD SPACE                                              -- PAGE NO.   33</t>
  </si>
  <si>
    <t xml:space="preserve">   STEEL TAKE-OFF</t>
  </si>
  <si>
    <t xml:space="preserve">   --------------</t>
  </si>
  <si>
    <t xml:space="preserve">      PROFILE                 LENGTH(METE)      WEIGHT(KN  )</t>
  </si>
  <si>
    <t xml:space="preserve">   ST  PIP761M                     60.00             3.780</t>
  </si>
  <si>
    <t xml:space="preserve">   ST  ISA65X65X5                 126.94             6.095</t>
  </si>
  <si>
    <t xml:space="preserve">                                          ----------------</t>
  </si>
  <si>
    <t xml:space="preserve">                                    TOTAL =          9.874</t>
  </si>
  <si>
    <t xml:space="preserve">   MEMBER       PROFILE               LENGTH        WEIGHT</t>
  </si>
  <si>
    <t xml:space="preserve">                                      (METE)        (KN  )</t>
  </si>
  <si>
    <t xml:space="preserve">      1      ST  PIP761M                1.60         0.101</t>
  </si>
  <si>
    <t xml:space="preserve">      2      ST  PIP761M                1.60         0.101</t>
  </si>
  <si>
    <t xml:space="preserve">      3      ST  PIP761M                1.60         0.101</t>
  </si>
  <si>
    <t xml:space="preserve">      4      ST  PIP761M                1.60         0.101</t>
  </si>
  <si>
    <t xml:space="preserve">      5      ST  PIP761M                1.60         0.101</t>
  </si>
  <si>
    <t xml:space="preserve">      6      ST  PIP761M                1.60         0.101</t>
  </si>
  <si>
    <t xml:space="preserve">      7      ST  PIP761M                1.60         0.101</t>
  </si>
  <si>
    <t xml:space="preserve">      8      ST  PIP761M                1.60         0.101</t>
  </si>
  <si>
    <t xml:space="preserve">      9      ST  PIP761M                1.60         0.101</t>
  </si>
  <si>
    <t xml:space="preserve">     10      ST  PIP761M                0.60         0.038</t>
  </si>
  <si>
    <t xml:space="preserve">     13      ST  ISA65X65X5             1.40         0.067</t>
  </si>
  <si>
    <t xml:space="preserve">     14      ST  ISA65X65X5             1.40         0.067</t>
  </si>
  <si>
    <t xml:space="preserve">     15      ST  ISA65X65X5             1.40         0.067</t>
  </si>
  <si>
    <t xml:space="preserve">     16      ST  ISA65X65X5             1.40         0.067</t>
  </si>
  <si>
    <t xml:space="preserve">     17      ST  ISA65X65X5             1.40         0.067</t>
  </si>
  <si>
    <t xml:space="preserve">     18      ST  ISA65X65X5             1.40         0.067</t>
  </si>
  <si>
    <t xml:space="preserve">     19      ST  ISA65X65X5             1.40         0.067</t>
  </si>
  <si>
    <t xml:space="preserve">     20      ST  ISA65X65X5             1.40         0.067</t>
  </si>
  <si>
    <t xml:space="preserve">     21      ST  ISA65X65X5             1.40         0.067</t>
  </si>
  <si>
    <t xml:space="preserve">     22      ST  PIP761M                1.60         0.101</t>
  </si>
  <si>
    <t xml:space="preserve">     23      ST  PIP761M                1.60         0.101</t>
  </si>
  <si>
    <t xml:space="preserve">     24      ST  PIP761M                1.60         0.101</t>
  </si>
  <si>
    <t xml:space="preserve">     25      ST  PIP761M                1.60         0.101</t>
  </si>
  <si>
    <t xml:space="preserve">     26      ST  PIP761M                1.60         0.101</t>
  </si>
  <si>
    <t xml:space="preserve">     27      ST  PIP761M                1.60         0.101</t>
  </si>
  <si>
    <t xml:space="preserve">     28      ST  PIP761M                1.60         0.101</t>
  </si>
  <si>
    <t xml:space="preserve">     29      ST  PIP761M                1.60         0.101</t>
  </si>
  <si>
    <t xml:space="preserve">     30      ST  PIP761M                1.60         0.101</t>
  </si>
  <si>
    <t xml:space="preserve">     31      ST  PIP761M                0.60         0.038</t>
  </si>
  <si>
    <t xml:space="preserve">     32      ST  ISA65X65X5             2.13         0.102</t>
  </si>
  <si>
    <t xml:space="preserve">     36      ST  ISA65X65X5             2.13         0.102</t>
  </si>
  <si>
    <t xml:space="preserve">     40      ST  ISA65X65X5             2.13         0.102</t>
  </si>
  <si>
    <t xml:space="preserve">     44      ST  ISA65X65X5             2.13         0.102</t>
  </si>
  <si>
    <t xml:space="preserve">     48      ST  ISA65X65X5             2.13         0.102</t>
  </si>
  <si>
    <t xml:space="preserve">     52      ST  ISA65X65X5             2.13         0.102</t>
  </si>
  <si>
    <t xml:space="preserve">     56      ST  ISA65X65X5             2.13         0.102</t>
  </si>
  <si>
    <t xml:space="preserve">     60      ST  ISA65X65X5             2.13         0.102</t>
  </si>
  <si>
    <t xml:space="preserve">     64      ST  ISA65X65X5             2.13         0.102</t>
  </si>
  <si>
    <t xml:space="preserve">     70      ST  PIP761M                1.60         0.101</t>
  </si>
  <si>
    <t xml:space="preserve">    STAAD SPACE                                              -- PAGE NO.   34</t>
  </si>
  <si>
    <t xml:space="preserve">     71      ST  PIP761M                1.60         0.101</t>
  </si>
  <si>
    <t xml:space="preserve">     72      ST  PIP761M                1.60         0.101</t>
  </si>
  <si>
    <t xml:space="preserve">     73      ST  PIP761M                1.60         0.101</t>
  </si>
  <si>
    <t xml:space="preserve">     74      ST  PIP761M                1.60         0.101</t>
  </si>
  <si>
    <t xml:space="preserve">     75      ST  PIP761M                1.60         0.101</t>
  </si>
  <si>
    <t xml:space="preserve">     76      ST  PIP761M                1.60         0.101</t>
  </si>
  <si>
    <t xml:space="preserve">     77      ST  PIP761M                1.60         0.101</t>
  </si>
  <si>
    <t xml:space="preserve">     78      ST  PIP761M                1.60         0.101</t>
  </si>
  <si>
    <t xml:space="preserve">     79      ST  PIP761M                0.60         0.038</t>
  </si>
  <si>
    <t xml:space="preserve">     80      ST  ISA65X65X5             1.40         0.067</t>
  </si>
  <si>
    <t xml:space="preserve">     81      ST  ISA65X65X5             1.40         0.067</t>
  </si>
  <si>
    <t xml:space="preserve">     82      ST  ISA65X65X5             1.40         0.067</t>
  </si>
  <si>
    <t xml:space="preserve">     83      ST  ISA65X65X5             1.40         0.067</t>
  </si>
  <si>
    <t xml:space="preserve">     84      ST  ISA65X65X5             1.40         0.067</t>
  </si>
  <si>
    <t xml:space="preserve">     85      ST  ISA65X65X5             1.40         0.067</t>
  </si>
  <si>
    <t xml:space="preserve">     86      ST  ISA65X65X5             1.40         0.067</t>
  </si>
  <si>
    <t xml:space="preserve">     87      ST  ISA65X65X5             1.40         0.067</t>
  </si>
  <si>
    <t xml:space="preserve">     88      ST  ISA65X65X5             1.40         0.067</t>
  </si>
  <si>
    <t xml:space="preserve">     89      ST  ISA65X65X5             2.13         0.102</t>
  </si>
  <si>
    <t xml:space="preserve">     93      ST  ISA65X65X5             2.13         0.102</t>
  </si>
  <si>
    <t xml:space="preserve">     97      ST  ISA65X65X5             2.13         0.102</t>
  </si>
  <si>
    <t xml:space="preserve">    101      ST  ISA65X65X5             2.13         0.102</t>
  </si>
  <si>
    <t xml:space="preserve">    105      ST  ISA65X65X5             2.13         0.102</t>
  </si>
  <si>
    <t xml:space="preserve">    109      ST  ISA65X65X5             2.13         0.102</t>
  </si>
  <si>
    <t xml:space="preserve">    113      ST  ISA65X65X5             2.13         0.102</t>
  </si>
  <si>
    <t xml:space="preserve">    117      ST  ISA65X65X5             2.13         0.102</t>
  </si>
  <si>
    <t xml:space="preserve">    121      ST  ISA65X65X5             2.13         0.102</t>
  </si>
  <si>
    <t xml:space="preserve">    125      ST  PIP761M                1.60         0.101</t>
  </si>
  <si>
    <t xml:space="preserve">    126      ST  PIP761M                1.60         0.101</t>
  </si>
  <si>
    <t xml:space="preserve">    127      ST  PIP761M                1.60         0.101</t>
  </si>
  <si>
    <t xml:space="preserve">    128      ST  PIP761M                1.60         0.101</t>
  </si>
  <si>
    <t xml:space="preserve">    129      ST  PIP761M                1.60         0.101</t>
  </si>
  <si>
    <t xml:space="preserve">    130      ST  PIP761M                1.60         0.101</t>
  </si>
  <si>
    <t xml:space="preserve">    131      ST  PIP761M                1.60         0.101</t>
  </si>
  <si>
    <t xml:space="preserve">    132      ST  PIP761M                1.60         0.101</t>
  </si>
  <si>
    <t xml:space="preserve">    133      ST  PIP761M                1.60         0.101</t>
  </si>
  <si>
    <t xml:space="preserve">    134      ST  PIP761M                0.60         0.038</t>
  </si>
  <si>
    <t xml:space="preserve">    135      ST  ISA65X65X5             1.40         0.067</t>
  </si>
  <si>
    <t xml:space="preserve">    136      ST  ISA65X65X5             1.40         0.067</t>
  </si>
  <si>
    <t xml:space="preserve">    137      ST  ISA65X65X5             1.40         0.067</t>
  </si>
  <si>
    <t xml:space="preserve">    138      ST  ISA65X65X5             1.40         0.067</t>
  </si>
  <si>
    <t xml:space="preserve">    139      ST  ISA65X65X5             1.40         0.067</t>
  </si>
  <si>
    <t xml:space="preserve">    140      ST  ISA65X65X5             1.40         0.067</t>
  </si>
  <si>
    <t xml:space="preserve">    141      ST  ISA65X65X5             1.40         0.067</t>
  </si>
  <si>
    <t xml:space="preserve">    142      ST  ISA65X65X5             1.40         0.067</t>
  </si>
  <si>
    <t xml:space="preserve">    143      ST  ISA65X65X5             1.40         0.067</t>
  </si>
  <si>
    <t xml:space="preserve">    144      ST  ISA65X65X5             2.13         0.102</t>
  </si>
  <si>
    <t xml:space="preserve">    148      ST  ISA65X65X5             2.13         0.102</t>
  </si>
  <si>
    <t xml:space="preserve">    152      ST  ISA65X65X5             2.13         0.102</t>
  </si>
  <si>
    <t xml:space="preserve">    156      ST  ISA65X65X5             2.13         0.102</t>
  </si>
  <si>
    <t xml:space="preserve">    160      ST  ISA65X65X5             2.13         0.102</t>
  </si>
  <si>
    <t xml:space="preserve">    164      ST  ISA65X65X5             2.13         0.102</t>
  </si>
  <si>
    <t xml:space="preserve">    168      ST  ISA65X65X5             2.13         0.102</t>
  </si>
  <si>
    <t xml:space="preserve">    172      ST  ISA65X65X5             2.13         0.102</t>
  </si>
  <si>
    <t xml:space="preserve">    176      ST  ISA65X65X5             2.13         0.102</t>
  </si>
  <si>
    <t xml:space="preserve">    180      ST  ISA65X65X5             1.40         0.067</t>
  </si>
  <si>
    <t xml:space="preserve">    STAAD SPACE                                              -- PAGE NO.   35</t>
  </si>
  <si>
    <t xml:space="preserve">    181      ST  ISA65X65X5             1.40         0.067</t>
  </si>
  <si>
    <t xml:space="preserve">    182      ST  ISA65X65X5             1.40         0.067</t>
  </si>
  <si>
    <t xml:space="preserve">    183      ST  ISA65X65X5             1.40         0.067</t>
  </si>
  <si>
    <t xml:space="preserve">    184      ST  ISA65X65X5             1.40         0.067</t>
  </si>
  <si>
    <t xml:space="preserve">    185      ST  ISA65X65X5             1.40         0.067</t>
  </si>
  <si>
    <t xml:space="preserve">    186      ST  ISA65X65X5             1.40         0.067</t>
  </si>
  <si>
    <t xml:space="preserve">    187      ST  ISA65X65X5             1.40         0.067</t>
  </si>
  <si>
    <t xml:space="preserve">    188      ST  ISA65X65X5             1.40         0.067</t>
  </si>
  <si>
    <t xml:space="preserve">    189      ST  ISA65X65X5             2.13         0.102</t>
  </si>
  <si>
    <t xml:space="preserve">    193      ST  ISA65X65X5             2.13         0.102</t>
  </si>
  <si>
    <t xml:space="preserve">    197      ST  ISA65X65X5             2.13         0.102</t>
  </si>
  <si>
    <t xml:space="preserve">    201      ST  ISA65X65X5             2.13         0.102</t>
  </si>
  <si>
    <t xml:space="preserve">    205      ST  ISA65X65X5             2.13         0.102</t>
  </si>
  <si>
    <t xml:space="preserve">    209      ST  ISA65X65X5             2.13         0.102</t>
  </si>
  <si>
    <t xml:space="preserve">    213      ST  ISA65X65X5             2.13         0.102</t>
  </si>
  <si>
    <t xml:space="preserve">    217      ST  ISA65X65X5             2.13         0.102</t>
  </si>
  <si>
    <t xml:space="preserve">    221      ST  ISA65X65X5             2.13         0.102</t>
  </si>
  <si>
    <t xml:space="preserve">   ************ END OF DATA FROM INTERNAL STORAGE ************</t>
  </si>
  <si>
    <t xml:space="preserve">   154. FINISH</t>
  </si>
  <si>
    <t xml:space="preserve">             *********** END OF THE STAAD.Pro RUN ***********</t>
  </si>
  <si>
    <t xml:space="preserve">             *                                                                                                    *</t>
  </si>
  <si>
    <t xml:space="preserve">             *           STAAD.Pro V8i SELECTseries6/Academic                    *</t>
  </si>
  <si>
    <t xml:space="preserve">             *           Version  20.07.11.70                                                     *</t>
  </si>
  <si>
    <t xml:space="preserve">             *           Proprietary Program of                                                 *</t>
  </si>
  <si>
    <t xml:space="preserve">             *           Bentley Systems, Inc.                                                     *</t>
  </si>
  <si>
    <t xml:space="preserve">             *           Date=    APR 15, 2018                                                    *</t>
  </si>
  <si>
    <t xml:space="preserve">             *           Time=    12: 0:10                                                            *</t>
  </si>
  <si>
    <t xml:space="preserve">                                   </t>
  </si>
  <si>
    <t xml:space="preserve">             *      USER ID:                                                                              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</si>
</sst>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1" fillId="0" borderId="0" xfId="0" applyFont="1"/>
    <xf numFmtId="0" fontId="0" fillId="0" borderId="1" xfId="0" applyBorder="1"/>
    <xf numFmtId="14" fontId="0" fillId="0" borderId="9" xfId="0" applyNumberFormat="1" applyBorder="1"/>
    <xf numFmtId="0" fontId="0" fillId="0" borderId="11" xfId="0" applyBorder="1"/>
    <xf numFmtId="0" fontId="0" fillId="0" borderId="10" xfId="0" applyBorder="1"/>
    <xf numFmtId="2" fontId="0" fillId="0" borderId="0" xfId="0" applyNumberFormat="1"/>
    <xf numFmtId="0" fontId="0" fillId="0" borderId="1" xfId="0" applyFill="1" applyBorder="1"/>
    <xf numFmtId="164" fontId="0" fillId="0" borderId="1" xfId="0" applyNumberFormat="1" applyBorder="1"/>
    <xf numFmtId="164" fontId="0" fillId="0" borderId="0" xfId="0" applyNumberFormat="1"/>
    <xf numFmtId="165" fontId="0" fillId="0" borderId="1" xfId="0" applyNumberFormat="1" applyBorder="1"/>
    <xf numFmtId="0" fontId="0" fillId="0" borderId="0" xfId="0" applyFont="1"/>
    <xf numFmtId="0" fontId="2" fillId="0" borderId="1" xfId="0" applyFon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344365</xdr:colOff>
      <xdr:row>0</xdr:row>
      <xdr:rowOff>138284</xdr:rowOff>
    </xdr:from>
    <xdr:to>
      <xdr:col>1</xdr:col>
      <xdr:colOff>260838</xdr:colOff>
      <xdr:row>3</xdr:row>
      <xdr:rowOff>139211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365" y="138284"/>
          <a:ext cx="575896" cy="572427"/>
        </a:xfrm>
        <a:prstGeom prst="rect">
          <a:avLst/>
        </a:prstGeom>
      </xdr:spPr>
    </xdr:pic>
    <xdr:clientData/>
  </xdr:twoCellAnchor>
  <xdr:twoCellAnchor>
    <xdr:from>
      <xdr:col>0</xdr:col>
      <xdr:colOff>205153</xdr:colOff>
      <xdr:row>13</xdr:row>
      <xdr:rowOff>29308</xdr:rowOff>
    </xdr:from>
    <xdr:to>
      <xdr:col>9</xdr:col>
      <xdr:colOff>175846</xdr:colOff>
      <xdr:row>26</xdr:row>
      <xdr:rowOff>184541</xdr:rowOff>
    </xdr:to>
    <xdr:sp macro="" textlink="">
      <xdr:nvSpPr>
        <xdr:cNvPr id="4" name="Content Placeholder 2"/>
        <xdr:cNvSpPr>
          <a:spLocks noGrp="1"/>
        </xdr:cNvSpPr>
      </xdr:nvSpPr>
      <xdr:spPr>
        <a:xfrm>
          <a:off x="205153" y="2505808"/>
          <a:ext cx="5905501" cy="2631733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342900" indent="-27432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2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1pPr>
          <a:lvl2pPr marL="640080" indent="-27432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2200" kern="1200">
              <a:solidFill>
                <a:schemeClr val="tx2"/>
              </a:solidFill>
              <a:latin typeface="+mn-lt"/>
              <a:ea typeface="+mn-ea"/>
              <a:cs typeface="+mn-cs"/>
            </a:defRPr>
          </a:lvl2pPr>
          <a:lvl3pPr marL="914400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2000" kern="1200">
              <a:solidFill>
                <a:schemeClr val="tx2"/>
              </a:solidFill>
              <a:latin typeface="+mn-lt"/>
              <a:ea typeface="+mn-ea"/>
              <a:cs typeface="+mn-cs"/>
            </a:defRPr>
          </a:lvl3pPr>
          <a:lvl4pPr marL="1124712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800" kern="1200">
              <a:solidFill>
                <a:schemeClr val="tx2"/>
              </a:solidFill>
              <a:latin typeface="+mn-lt"/>
              <a:ea typeface="+mn-ea"/>
              <a:cs typeface="+mn-cs"/>
            </a:defRPr>
          </a:lvl4pPr>
          <a:lvl5pPr marL="1325880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600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lvl5pPr>
          <a:lvl6pPr marL="1517904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6pPr>
          <a:lvl7pPr marL="1719072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7pPr>
          <a:lvl8pPr marL="1920240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8pPr>
          <a:lvl9pPr marL="2121408" indent="-228600" algn="l" defTabSz="914400" rtl="0" eaLnBrk="1" latinLnBrk="0" hangingPunct="1">
            <a:spcBef>
              <a:spcPct val="20000"/>
            </a:spcBef>
            <a:buClr>
              <a:schemeClr val="accent1"/>
            </a:buClr>
            <a:buSzPct val="76000"/>
            <a:buFont typeface="Wingdings 2" pitchFamily="18" charset="2"/>
            <a:buChar char=""/>
            <a:defRPr sz="1400" kern="1200">
              <a:solidFill>
                <a:schemeClr val="tx2"/>
              </a:solidFill>
              <a:latin typeface="+mn-lt"/>
              <a:ea typeface="+mn-ea"/>
              <a:cs typeface="+mn-cs"/>
            </a:defRPr>
          </a:lvl9pPr>
        </a:lstStyle>
        <a:p>
          <a:pPr marL="0" indent="0">
            <a:buNone/>
          </a:pPr>
          <a:r>
            <a:rPr lang="en-IN" sz="2400"/>
            <a:t>Loading Details provided by client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GSM 1: 2500mm x 250mm x 150mm of wt. 25kg each (3 nos.)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GSM 2: 1500mm x 170mm x 150mm of wt. 20kg each (6 nos.)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M/W: 600mm diameter of wt. 30kg each (4 nos.)</a:t>
          </a:r>
        </a:p>
        <a:p>
          <a:endParaRPr lang="en-IN" sz="1800"/>
        </a:p>
        <a:p>
          <a:pPr lvl="1">
            <a:buFont typeface="Wingdings" pitchFamily="2" charset="2"/>
            <a:buChar char="Ø"/>
          </a:pPr>
          <a:r>
            <a:rPr lang="en-IN" sz="1400"/>
            <a:t>Live load of 100 kg is considered for maintenance of tower.</a:t>
          </a:r>
        </a:p>
        <a:p>
          <a:pPr marL="365760" lvl="1" indent="0">
            <a:buNone/>
          </a:pPr>
          <a:r>
            <a:rPr lang="en-IN" sz="1400"/>
            <a:t> </a:t>
          </a:r>
        </a:p>
        <a:p>
          <a:pPr lvl="1">
            <a:buFont typeface="Wingdings" pitchFamily="2" charset="2"/>
            <a:buChar char="Ø"/>
          </a:pPr>
          <a:r>
            <a:rPr lang="en-IN" sz="1400"/>
            <a:t>Tower is designed for wind speed 44 m/s (160 Kmph) as per IS875 (Part 3)-1987 for design life 25 years and terrain category 3.</a:t>
          </a:r>
        </a:p>
        <a:p>
          <a:endParaRPr lang="en-IN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6"/>
  <sheetViews>
    <sheetView tabSelected="1" view="pageLayout" zoomScale="85" zoomScaleNormal="100" zoomScalePageLayoutView="85" workbookViewId="0">
      <selection activeCell="H240" sqref="H240"/>
    </sheetView>
  </sheetViews>
  <sheetFormatPr defaultRowHeight="15" x14ac:dyDescent="0.25"/>
  <sheetData>
    <row r="1" spans="1:10" x14ac:dyDescent="0.25">
      <c r="A1" s="1"/>
      <c r="B1" s="2"/>
      <c r="C1" s="1"/>
      <c r="D1" s="7"/>
      <c r="E1" s="7"/>
      <c r="F1" s="7"/>
      <c r="G1" s="7"/>
      <c r="H1" s="7"/>
      <c r="I1" s="7"/>
      <c r="J1" s="2"/>
    </row>
    <row r="2" spans="1:10" x14ac:dyDescent="0.25">
      <c r="A2" s="3"/>
      <c r="B2" s="4"/>
      <c r="C2" s="3" t="s">
        <v>7</v>
      </c>
      <c r="D2" s="8" t="s">
        <v>8</v>
      </c>
      <c r="E2" s="8"/>
      <c r="F2" s="8"/>
      <c r="G2" s="8"/>
      <c r="H2" s="8"/>
      <c r="I2" s="8"/>
      <c r="J2" s="4"/>
    </row>
    <row r="3" spans="1:10" x14ac:dyDescent="0.25">
      <c r="A3" s="3"/>
      <c r="B3" s="4"/>
      <c r="C3" s="3" t="s">
        <v>6</v>
      </c>
      <c r="D3" s="8" t="s">
        <v>0</v>
      </c>
      <c r="E3" s="8"/>
      <c r="F3" s="8"/>
      <c r="G3" s="8"/>
      <c r="H3" s="8"/>
      <c r="I3" s="8"/>
      <c r="J3" s="4"/>
    </row>
    <row r="4" spans="1:10" x14ac:dyDescent="0.25">
      <c r="A4" s="5"/>
      <c r="B4" s="6"/>
      <c r="C4" s="5" t="s">
        <v>9</v>
      </c>
      <c r="D4" s="12">
        <f ca="1">TODAY()</f>
        <v>43213</v>
      </c>
      <c r="E4" s="9"/>
      <c r="F4" s="9"/>
      <c r="G4" s="9"/>
      <c r="H4" s="9"/>
      <c r="I4" s="9"/>
      <c r="J4" s="6"/>
    </row>
    <row r="7" spans="1:10" x14ac:dyDescent="0.25">
      <c r="A7" s="10" t="s">
        <v>10</v>
      </c>
    </row>
    <row r="8" spans="1:10" x14ac:dyDescent="0.25">
      <c r="B8" t="s">
        <v>11</v>
      </c>
    </row>
    <row r="9" spans="1:10" x14ac:dyDescent="0.25">
      <c r="B9" t="s">
        <v>51</v>
      </c>
    </row>
    <row r="11" spans="1:10" x14ac:dyDescent="0.25">
      <c r="B11" t="s">
        <v>12</v>
      </c>
    </row>
    <row r="31" spans="1:9" x14ac:dyDescent="0.25">
      <c r="A31" s="11" t="s">
        <v>13</v>
      </c>
      <c r="B31" s="14" t="s">
        <v>14</v>
      </c>
      <c r="C31" s="13"/>
      <c r="D31" s="11" t="s">
        <v>1</v>
      </c>
      <c r="E31" s="11" t="s">
        <v>2</v>
      </c>
      <c r="F31" s="11" t="s">
        <v>15</v>
      </c>
      <c r="G31" s="11" t="s">
        <v>3</v>
      </c>
      <c r="H31" s="11" t="s">
        <v>16</v>
      </c>
      <c r="I31" s="11" t="s">
        <v>52</v>
      </c>
    </row>
    <row r="32" spans="1:9" x14ac:dyDescent="0.25">
      <c r="A32" s="11"/>
      <c r="B32" s="14"/>
      <c r="C32" s="13"/>
      <c r="D32" s="11"/>
      <c r="E32" s="11" t="s">
        <v>18</v>
      </c>
      <c r="F32" s="11" t="s">
        <v>18</v>
      </c>
      <c r="G32" s="11" t="s">
        <v>18</v>
      </c>
      <c r="H32" s="11" t="s">
        <v>4</v>
      </c>
      <c r="I32" s="11" t="s">
        <v>4</v>
      </c>
    </row>
    <row r="33" spans="1:9" x14ac:dyDescent="0.25">
      <c r="A33" s="11">
        <v>1</v>
      </c>
      <c r="B33" s="14" t="s">
        <v>19</v>
      </c>
      <c r="C33" s="13"/>
      <c r="D33" s="11">
        <v>3</v>
      </c>
      <c r="E33" s="11">
        <v>2500</v>
      </c>
      <c r="F33" s="11">
        <v>250</v>
      </c>
      <c r="G33" s="11">
        <v>150</v>
      </c>
      <c r="H33" s="11">
        <v>25</v>
      </c>
      <c r="I33" s="11">
        <f>H33*D33</f>
        <v>75</v>
      </c>
    </row>
    <row r="34" spans="1:9" x14ac:dyDescent="0.25">
      <c r="A34" s="11">
        <v>2</v>
      </c>
      <c r="B34" s="14" t="s">
        <v>20</v>
      </c>
      <c r="C34" s="13"/>
      <c r="D34" s="11">
        <v>6</v>
      </c>
      <c r="E34" s="11">
        <v>1500</v>
      </c>
      <c r="F34" s="11">
        <v>170</v>
      </c>
      <c r="G34" s="11">
        <v>150</v>
      </c>
      <c r="H34" s="11">
        <v>20</v>
      </c>
      <c r="I34" s="11">
        <f>H34*D34</f>
        <v>120</v>
      </c>
    </row>
    <row r="35" spans="1:9" x14ac:dyDescent="0.25">
      <c r="A35" s="11">
        <v>3</v>
      </c>
      <c r="B35" s="14" t="s">
        <v>22</v>
      </c>
      <c r="C35" s="13"/>
      <c r="D35" s="11">
        <v>4</v>
      </c>
      <c r="E35" s="11">
        <v>600</v>
      </c>
      <c r="F35" s="11" t="s">
        <v>21</v>
      </c>
      <c r="G35" s="11"/>
      <c r="H35" s="11">
        <v>30</v>
      </c>
      <c r="I35" s="11">
        <f>H35*D35</f>
        <v>120</v>
      </c>
    </row>
    <row r="39" spans="1:9" x14ac:dyDescent="0.25">
      <c r="A39" s="10"/>
    </row>
    <row r="50" spans="1:7" x14ac:dyDescent="0.25">
      <c r="A50" s="10" t="s">
        <v>23</v>
      </c>
    </row>
    <row r="52" spans="1:7" x14ac:dyDescent="0.25">
      <c r="B52" t="s">
        <v>24</v>
      </c>
      <c r="F52" t="s">
        <v>28</v>
      </c>
    </row>
    <row r="53" spans="1:7" x14ac:dyDescent="0.25">
      <c r="B53" t="s">
        <v>25</v>
      </c>
      <c r="F53" t="s">
        <v>29</v>
      </c>
    </row>
    <row r="54" spans="1:7" x14ac:dyDescent="0.25">
      <c r="B54" t="s">
        <v>26</v>
      </c>
      <c r="F54" t="s">
        <v>29</v>
      </c>
    </row>
    <row r="55" spans="1:7" x14ac:dyDescent="0.25">
      <c r="B55" t="s">
        <v>27</v>
      </c>
      <c r="F55" t="s">
        <v>30</v>
      </c>
    </row>
    <row r="56" spans="1:7" x14ac:dyDescent="0.25">
      <c r="B56" t="s">
        <v>88</v>
      </c>
      <c r="F56" t="s">
        <v>31</v>
      </c>
    </row>
    <row r="57" spans="1:7" x14ac:dyDescent="0.25">
      <c r="B57" t="s">
        <v>86</v>
      </c>
      <c r="F57" t="s">
        <v>31</v>
      </c>
    </row>
    <row r="58" spans="1:7" x14ac:dyDescent="0.25">
      <c r="B58" t="s">
        <v>89</v>
      </c>
      <c r="F58" t="s">
        <v>31</v>
      </c>
    </row>
    <row r="59" spans="1:7" x14ac:dyDescent="0.25">
      <c r="B59" t="s">
        <v>87</v>
      </c>
      <c r="F59" t="s">
        <v>31</v>
      </c>
    </row>
    <row r="61" spans="1:7" x14ac:dyDescent="0.25">
      <c r="B61" t="s">
        <v>32</v>
      </c>
      <c r="F61" t="s">
        <v>99</v>
      </c>
    </row>
    <row r="62" spans="1:7" x14ac:dyDescent="0.25">
      <c r="B62" t="s">
        <v>33</v>
      </c>
      <c r="F62" t="s">
        <v>97</v>
      </c>
    </row>
    <row r="63" spans="1:7" x14ac:dyDescent="0.25">
      <c r="B63" t="s">
        <v>34</v>
      </c>
      <c r="F63" t="s">
        <v>98</v>
      </c>
    </row>
    <row r="64" spans="1:7" x14ac:dyDescent="0.25">
      <c r="B64" t="s">
        <v>35</v>
      </c>
      <c r="G64" s="18"/>
    </row>
    <row r="65" spans="1:9" x14ac:dyDescent="0.25">
      <c r="B65" t="s">
        <v>36</v>
      </c>
    </row>
    <row r="67" spans="1:9" x14ac:dyDescent="0.25">
      <c r="B67" t="s">
        <v>37</v>
      </c>
    </row>
    <row r="68" spans="1:9" x14ac:dyDescent="0.25">
      <c r="B68" t="s">
        <v>38</v>
      </c>
    </row>
    <row r="69" spans="1:9" x14ac:dyDescent="0.25">
      <c r="B69" t="s">
        <v>39</v>
      </c>
    </row>
    <row r="70" spans="1:9" x14ac:dyDescent="0.25">
      <c r="B70" t="s">
        <v>40</v>
      </c>
    </row>
    <row r="71" spans="1:9" x14ac:dyDescent="0.25">
      <c r="B71" t="s">
        <v>41</v>
      </c>
      <c r="G71">
        <f>0.707*1.5</f>
        <v>1.0605</v>
      </c>
    </row>
    <row r="75" spans="1:9" x14ac:dyDescent="0.25">
      <c r="A75" s="11" t="s">
        <v>13</v>
      </c>
      <c r="B75" s="14" t="s">
        <v>14</v>
      </c>
      <c r="C75" s="13"/>
      <c r="D75" s="11" t="s">
        <v>1</v>
      </c>
      <c r="E75" s="11" t="s">
        <v>2</v>
      </c>
      <c r="F75" s="11" t="s">
        <v>15</v>
      </c>
      <c r="G75" s="11" t="s">
        <v>3</v>
      </c>
      <c r="H75" s="11" t="s">
        <v>16</v>
      </c>
      <c r="I75" s="11" t="s">
        <v>17</v>
      </c>
    </row>
    <row r="76" spans="1:9" x14ac:dyDescent="0.25">
      <c r="A76" s="11"/>
      <c r="B76" s="14"/>
      <c r="C76" s="13"/>
      <c r="D76" s="11"/>
      <c r="E76" s="11" t="s">
        <v>18</v>
      </c>
      <c r="F76" s="11" t="s">
        <v>18</v>
      </c>
      <c r="G76" s="11" t="s">
        <v>18</v>
      </c>
      <c r="H76" s="11" t="s">
        <v>4</v>
      </c>
      <c r="I76" s="11" t="s">
        <v>4</v>
      </c>
    </row>
    <row r="77" spans="1:9" x14ac:dyDescent="0.25">
      <c r="A77" s="11">
        <v>1</v>
      </c>
      <c r="B77" s="14" t="s">
        <v>19</v>
      </c>
      <c r="C77" s="13"/>
      <c r="D77" s="11">
        <v>3</v>
      </c>
      <c r="E77" s="11">
        <v>2500</v>
      </c>
      <c r="F77" s="11">
        <v>250</v>
      </c>
      <c r="G77" s="11">
        <v>150</v>
      </c>
      <c r="H77" s="11">
        <v>25</v>
      </c>
      <c r="I77" s="11">
        <f>H77*D77</f>
        <v>75</v>
      </c>
    </row>
    <row r="78" spans="1:9" x14ac:dyDescent="0.25">
      <c r="A78" s="11">
        <v>2</v>
      </c>
      <c r="B78" s="14" t="s">
        <v>20</v>
      </c>
      <c r="C78" s="13"/>
      <c r="D78" s="11">
        <v>6</v>
      </c>
      <c r="E78" s="11">
        <v>1500</v>
      </c>
      <c r="F78" s="11">
        <v>170</v>
      </c>
      <c r="G78" s="11">
        <v>150</v>
      </c>
      <c r="H78" s="11">
        <v>20</v>
      </c>
      <c r="I78" s="11">
        <f>H78*D78</f>
        <v>120</v>
      </c>
    </row>
    <row r="79" spans="1:9" x14ac:dyDescent="0.25">
      <c r="A79" s="11">
        <v>3</v>
      </c>
      <c r="B79" s="14" t="s">
        <v>22</v>
      </c>
      <c r="C79" s="13"/>
      <c r="D79" s="11">
        <v>4</v>
      </c>
      <c r="E79" s="11">
        <v>600</v>
      </c>
      <c r="F79" s="11" t="s">
        <v>21</v>
      </c>
      <c r="G79" s="11"/>
      <c r="H79" s="11">
        <v>30</v>
      </c>
      <c r="I79" s="11">
        <f>H79*D79</f>
        <v>120</v>
      </c>
    </row>
    <row r="82" spans="1:5" x14ac:dyDescent="0.25">
      <c r="A82" t="s">
        <v>42</v>
      </c>
      <c r="D82">
        <f>SUM(I77:I79)</f>
        <v>315</v>
      </c>
      <c r="E82" t="s">
        <v>4</v>
      </c>
    </row>
    <row r="83" spans="1:5" x14ac:dyDescent="0.25">
      <c r="D83">
        <f>D82/100</f>
        <v>3.15</v>
      </c>
      <c r="E83" t="s">
        <v>5</v>
      </c>
    </row>
    <row r="85" spans="1:5" x14ac:dyDescent="0.25">
      <c r="A85" t="s">
        <v>43</v>
      </c>
      <c r="D85">
        <v>12</v>
      </c>
      <c r="E85" t="s">
        <v>44</v>
      </c>
    </row>
    <row r="86" spans="1:5" x14ac:dyDescent="0.25">
      <c r="A86" t="s">
        <v>45</v>
      </c>
      <c r="D86">
        <f>D83/D85</f>
        <v>0.26250000000000001</v>
      </c>
      <c r="E86" t="s">
        <v>5</v>
      </c>
    </row>
    <row r="93" spans="1:5" x14ac:dyDescent="0.25">
      <c r="A93" t="s">
        <v>46</v>
      </c>
      <c r="D93">
        <v>100</v>
      </c>
      <c r="E93" t="s">
        <v>4</v>
      </c>
    </row>
    <row r="94" spans="1:5" x14ac:dyDescent="0.25">
      <c r="D94">
        <f>D93/100</f>
        <v>1</v>
      </c>
      <c r="E94" t="s">
        <v>5</v>
      </c>
    </row>
    <row r="97" spans="1:8" x14ac:dyDescent="0.25">
      <c r="A97" s="10" t="s">
        <v>47</v>
      </c>
    </row>
    <row r="98" spans="1:8" x14ac:dyDescent="0.25">
      <c r="E98" t="s">
        <v>93</v>
      </c>
      <c r="G98" t="s">
        <v>94</v>
      </c>
    </row>
    <row r="99" spans="1:8" x14ac:dyDescent="0.25">
      <c r="B99" t="s">
        <v>49</v>
      </c>
      <c r="E99">
        <v>44</v>
      </c>
      <c r="F99" t="s">
        <v>48</v>
      </c>
      <c r="G99" s="15">
        <f>E99*2/3</f>
        <v>29.333333333333332</v>
      </c>
      <c r="H99" t="s">
        <v>48</v>
      </c>
    </row>
    <row r="100" spans="1:8" x14ac:dyDescent="0.25">
      <c r="B100" t="s">
        <v>50</v>
      </c>
      <c r="E100">
        <v>0.91</v>
      </c>
    </row>
    <row r="101" spans="1:8" x14ac:dyDescent="0.25">
      <c r="B101" t="s">
        <v>57</v>
      </c>
      <c r="E101">
        <v>1.05</v>
      </c>
    </row>
    <row r="102" spans="1:8" x14ac:dyDescent="0.25">
      <c r="B102" t="s">
        <v>58</v>
      </c>
      <c r="E102">
        <v>1</v>
      </c>
    </row>
    <row r="104" spans="1:8" x14ac:dyDescent="0.25">
      <c r="B104" t="s">
        <v>59</v>
      </c>
    </row>
    <row r="105" spans="1:8" x14ac:dyDescent="0.25">
      <c r="B105" t="s">
        <v>60</v>
      </c>
      <c r="E105">
        <f>PRODUCT(E99:E102)</f>
        <v>42.042000000000002</v>
      </c>
      <c r="F105" t="s">
        <v>48</v>
      </c>
      <c r="G105">
        <f>PRODUCT(E100:E102)*G99</f>
        <v>28.028000000000002</v>
      </c>
      <c r="H105" t="s">
        <v>48</v>
      </c>
    </row>
    <row r="107" spans="1:8" x14ac:dyDescent="0.25">
      <c r="B107" t="s">
        <v>61</v>
      </c>
      <c r="E107">
        <f>0.6*E105^2</f>
        <v>1060.5178584</v>
      </c>
      <c r="F107" t="s">
        <v>62</v>
      </c>
      <c r="G107">
        <f>0.6*G105^2</f>
        <v>471.3412704000001</v>
      </c>
      <c r="H107" t="s">
        <v>62</v>
      </c>
    </row>
    <row r="108" spans="1:8" x14ac:dyDescent="0.25">
      <c r="E108" s="18">
        <f>E107/1000</f>
        <v>1.0605178584000001</v>
      </c>
      <c r="F108" t="s">
        <v>63</v>
      </c>
      <c r="G108" s="18">
        <f>G107/1000</f>
        <v>0.47134127040000012</v>
      </c>
      <c r="H108" t="s">
        <v>63</v>
      </c>
    </row>
    <row r="110" spans="1:8" x14ac:dyDescent="0.25">
      <c r="B110" t="s">
        <v>64</v>
      </c>
    </row>
    <row r="111" spans="1:8" x14ac:dyDescent="0.25">
      <c r="B111" t="s">
        <v>65</v>
      </c>
    </row>
    <row r="113" spans="1:10" x14ac:dyDescent="0.25">
      <c r="A113" s="11" t="s">
        <v>13</v>
      </c>
      <c r="B113" s="14" t="s">
        <v>14</v>
      </c>
      <c r="C113" s="13"/>
      <c r="D113" s="11" t="s">
        <v>1</v>
      </c>
      <c r="E113" s="11" t="s">
        <v>66</v>
      </c>
      <c r="F113" s="11" t="s">
        <v>53</v>
      </c>
      <c r="G113" s="11" t="s">
        <v>67</v>
      </c>
      <c r="H113" s="16" t="s">
        <v>55</v>
      </c>
      <c r="I113" s="16" t="s">
        <v>54</v>
      </c>
      <c r="J113" s="16" t="s">
        <v>56</v>
      </c>
    </row>
    <row r="114" spans="1:10" x14ac:dyDescent="0.25">
      <c r="A114" s="11"/>
      <c r="B114" s="14"/>
      <c r="C114" s="13"/>
      <c r="D114" s="11"/>
      <c r="E114" s="11" t="s">
        <v>18</v>
      </c>
      <c r="F114" s="11" t="s">
        <v>18</v>
      </c>
      <c r="G114" s="11" t="s">
        <v>18</v>
      </c>
      <c r="H114" s="11"/>
      <c r="I114" s="11"/>
      <c r="J114" s="11"/>
    </row>
    <row r="115" spans="1:10" x14ac:dyDescent="0.25">
      <c r="A115" s="11">
        <v>1</v>
      </c>
      <c r="B115" s="14" t="s">
        <v>19</v>
      </c>
      <c r="C115" s="13"/>
      <c r="D115" s="11">
        <v>3</v>
      </c>
      <c r="E115" s="11">
        <v>2500</v>
      </c>
      <c r="F115" s="11">
        <v>250</v>
      </c>
      <c r="G115" s="11">
        <v>150</v>
      </c>
      <c r="H115" s="11">
        <f>E115/F115</f>
        <v>10</v>
      </c>
      <c r="I115" s="11">
        <f>G115/F115</f>
        <v>0.6</v>
      </c>
      <c r="J115" s="11">
        <v>1.8</v>
      </c>
    </row>
    <row r="116" spans="1:10" x14ac:dyDescent="0.25">
      <c r="A116" s="11">
        <v>2</v>
      </c>
      <c r="B116" s="14" t="s">
        <v>20</v>
      </c>
      <c r="C116" s="13"/>
      <c r="D116" s="11">
        <v>6</v>
      </c>
      <c r="E116" s="11">
        <v>1500</v>
      </c>
      <c r="F116" s="11">
        <v>170</v>
      </c>
      <c r="G116" s="11">
        <v>150</v>
      </c>
      <c r="H116" s="19">
        <f>E116/F116</f>
        <v>8.8235294117647065</v>
      </c>
      <c r="I116" s="19">
        <f>G116/F116</f>
        <v>0.88235294117647056</v>
      </c>
      <c r="J116" s="16">
        <v>1.7</v>
      </c>
    </row>
    <row r="117" spans="1:10" x14ac:dyDescent="0.25">
      <c r="A117" s="11">
        <v>3</v>
      </c>
      <c r="B117" s="14" t="s">
        <v>22</v>
      </c>
      <c r="C117" s="13"/>
      <c r="D117" s="11">
        <v>4</v>
      </c>
      <c r="E117" s="11">
        <v>600</v>
      </c>
      <c r="F117" s="11" t="s">
        <v>21</v>
      </c>
      <c r="G117" s="11"/>
      <c r="H117" s="11"/>
      <c r="I117" s="11"/>
      <c r="J117" s="11">
        <v>1.2</v>
      </c>
    </row>
    <row r="120" spans="1:10" x14ac:dyDescent="0.25">
      <c r="H120" t="s">
        <v>95</v>
      </c>
      <c r="I120" t="s">
        <v>96</v>
      </c>
    </row>
    <row r="121" spans="1:10" x14ac:dyDescent="0.25">
      <c r="A121" s="11" t="s">
        <v>13</v>
      </c>
      <c r="B121" s="14" t="s">
        <v>14</v>
      </c>
      <c r="C121" s="13"/>
      <c r="D121" s="11" t="s">
        <v>66</v>
      </c>
      <c r="E121" s="11" t="s">
        <v>53</v>
      </c>
      <c r="F121" s="16" t="s">
        <v>56</v>
      </c>
      <c r="G121" s="16" t="s">
        <v>68</v>
      </c>
      <c r="H121" s="16" t="s">
        <v>69</v>
      </c>
      <c r="I121" s="16" t="s">
        <v>69</v>
      </c>
    </row>
    <row r="122" spans="1:10" x14ac:dyDescent="0.25">
      <c r="A122" s="11"/>
      <c r="B122" s="14"/>
      <c r="C122" s="13"/>
      <c r="D122" s="11" t="s">
        <v>18</v>
      </c>
      <c r="E122" s="11" t="s">
        <v>18</v>
      </c>
      <c r="F122" s="11"/>
      <c r="G122" s="11" t="s">
        <v>70</v>
      </c>
      <c r="H122" s="11" t="s">
        <v>5</v>
      </c>
      <c r="I122" s="11" t="s">
        <v>5</v>
      </c>
    </row>
    <row r="123" spans="1:10" x14ac:dyDescent="0.25">
      <c r="A123" s="11">
        <v>1</v>
      </c>
      <c r="B123" s="14" t="s">
        <v>19</v>
      </c>
      <c r="C123" s="13"/>
      <c r="D123" s="11">
        <v>2500</v>
      </c>
      <c r="E123" s="11">
        <v>250</v>
      </c>
      <c r="F123" s="11">
        <v>1.8</v>
      </c>
      <c r="G123" s="11">
        <f>D123*E123/10^6</f>
        <v>0.625</v>
      </c>
      <c r="H123" s="17">
        <f>F123*G123*E108</f>
        <v>1.1930825907000002</v>
      </c>
      <c r="I123" s="17">
        <f>F123*G108*G123</f>
        <v>0.53025892920000017</v>
      </c>
      <c r="J123">
        <f>I123/2</f>
        <v>0.26512946460000009</v>
      </c>
    </row>
    <row r="124" spans="1:10" x14ac:dyDescent="0.25">
      <c r="A124" s="11">
        <v>2</v>
      </c>
      <c r="B124" s="14" t="s">
        <v>20</v>
      </c>
      <c r="C124" s="13"/>
      <c r="D124" s="11">
        <v>1500</v>
      </c>
      <c r="E124" s="11">
        <v>170</v>
      </c>
      <c r="F124" s="16">
        <v>1.7</v>
      </c>
      <c r="G124" s="11">
        <f>D124*E124/10^6</f>
        <v>0.255</v>
      </c>
      <c r="H124" s="17">
        <f>F124*G124*E108</f>
        <v>0.45973449161640006</v>
      </c>
      <c r="I124" s="17">
        <f>F124*G108*G124</f>
        <v>0.20432644071840006</v>
      </c>
    </row>
    <row r="125" spans="1:10" x14ac:dyDescent="0.25">
      <c r="A125" s="11">
        <v>3</v>
      </c>
      <c r="B125" s="14" t="s">
        <v>22</v>
      </c>
      <c r="C125" s="13"/>
      <c r="D125" s="11">
        <v>600</v>
      </c>
      <c r="E125" s="11" t="s">
        <v>21</v>
      </c>
      <c r="F125" s="11">
        <v>1.2</v>
      </c>
      <c r="G125" s="17">
        <f>PI()/4*D125^2/10^6</f>
        <v>0.28274333882308139</v>
      </c>
      <c r="H125" s="17">
        <f>F125*G125*E108</f>
        <v>0.35982523219862383</v>
      </c>
      <c r="I125" s="17">
        <f>F125*G108*G125</f>
        <v>0.15992232542161061</v>
      </c>
    </row>
    <row r="126" spans="1:10" x14ac:dyDescent="0.25">
      <c r="B126" s="8"/>
    </row>
    <row r="127" spans="1:10" x14ac:dyDescent="0.25">
      <c r="H127">
        <f>2*H125+2*H124+2*H123</f>
        <v>4.0252846290300486</v>
      </c>
    </row>
    <row r="136" spans="1:10" x14ac:dyDescent="0.25">
      <c r="I136" t="s">
        <v>85</v>
      </c>
    </row>
    <row r="137" spans="1:10" x14ac:dyDescent="0.25">
      <c r="A137" t="s">
        <v>71</v>
      </c>
      <c r="I137" s="21" t="s">
        <v>79</v>
      </c>
      <c r="J137" s="11" t="s">
        <v>80</v>
      </c>
    </row>
    <row r="138" spans="1:10" x14ac:dyDescent="0.25">
      <c r="I138" s="11">
        <v>0.2</v>
      </c>
      <c r="J138" s="11">
        <v>3.3</v>
      </c>
    </row>
    <row r="139" spans="1:10" x14ac:dyDescent="0.25">
      <c r="A139" s="20" t="s">
        <v>72</v>
      </c>
      <c r="I139" s="22">
        <f>E143</f>
        <v>0.21100223214285718</v>
      </c>
      <c r="J139" s="11">
        <f>(I139-I138)/(I140-I138)*(J140-J138)+J138</f>
        <v>3.244988839285714</v>
      </c>
    </row>
    <row r="140" spans="1:10" x14ac:dyDescent="0.25">
      <c r="I140" s="11">
        <v>0.3</v>
      </c>
      <c r="J140" s="11">
        <v>2.8</v>
      </c>
    </row>
    <row r="141" spans="1:10" x14ac:dyDescent="0.25">
      <c r="A141" t="s">
        <v>73</v>
      </c>
      <c r="D141" t="s">
        <v>74</v>
      </c>
      <c r="E141">
        <f>1.4*1.6</f>
        <v>2.2399999999999998</v>
      </c>
      <c r="F141" t="s">
        <v>75</v>
      </c>
    </row>
    <row r="142" spans="1:10" x14ac:dyDescent="0.25">
      <c r="A142" t="s">
        <v>76</v>
      </c>
      <c r="D142" t="s">
        <v>74</v>
      </c>
      <c r="E142" s="15">
        <f>76.1/1000*1.6*2+1.4*0.065+2.125*0.065</f>
        <v>0.47264500000000004</v>
      </c>
      <c r="F142" t="s">
        <v>75</v>
      </c>
      <c r="I142" t="s">
        <v>84</v>
      </c>
    </row>
    <row r="143" spans="1:10" x14ac:dyDescent="0.25">
      <c r="A143" t="s">
        <v>77</v>
      </c>
      <c r="D143" t="s">
        <v>74</v>
      </c>
      <c r="E143" s="15">
        <f>E142/E141</f>
        <v>0.21100223214285718</v>
      </c>
      <c r="I143" s="21" t="s">
        <v>79</v>
      </c>
      <c r="J143" s="11" t="s">
        <v>80</v>
      </c>
    </row>
    <row r="144" spans="1:10" x14ac:dyDescent="0.25">
      <c r="I144" s="11">
        <v>0.2</v>
      </c>
      <c r="J144" s="11">
        <v>2.1</v>
      </c>
    </row>
    <row r="145" spans="1:10" x14ac:dyDescent="0.25">
      <c r="A145" t="s">
        <v>78</v>
      </c>
      <c r="D145" t="s">
        <v>74</v>
      </c>
      <c r="E145" s="15">
        <f>J139</f>
        <v>3.244988839285714</v>
      </c>
      <c r="I145" s="22">
        <f>E143</f>
        <v>0.21100223214285718</v>
      </c>
      <c r="J145" s="11">
        <f>(I145-I144)/(I146-I144)*(J146-J144)+J144</f>
        <v>2.0779955357142859</v>
      </c>
    </row>
    <row r="146" spans="1:10" x14ac:dyDescent="0.25">
      <c r="A146" t="s">
        <v>81</v>
      </c>
      <c r="D146" t="s">
        <v>74</v>
      </c>
      <c r="E146" s="15">
        <f>J145</f>
        <v>2.0779955357142859</v>
      </c>
      <c r="I146" s="11">
        <v>0.3</v>
      </c>
      <c r="J146" s="11">
        <v>1.9</v>
      </c>
    </row>
    <row r="147" spans="1:10" x14ac:dyDescent="0.25">
      <c r="A147" t="s">
        <v>82</v>
      </c>
      <c r="D147" t="s">
        <v>74</v>
      </c>
      <c r="E147">
        <f>0.0889*E105</f>
        <v>3.7375338000000005</v>
      </c>
      <c r="F147" t="s">
        <v>83</v>
      </c>
    </row>
    <row r="150" spans="1:10" x14ac:dyDescent="0.25">
      <c r="E150" t="s">
        <v>95</v>
      </c>
      <c r="G150" t="s">
        <v>96</v>
      </c>
    </row>
    <row r="151" spans="1:10" x14ac:dyDescent="0.25">
      <c r="A151" t="s">
        <v>90</v>
      </c>
      <c r="D151" t="s">
        <v>74</v>
      </c>
      <c r="E151" s="18">
        <f>E145*E108*0.065</f>
        <v>0.22368895993412719</v>
      </c>
      <c r="F151" t="s">
        <v>91</v>
      </c>
      <c r="G151" s="18">
        <f>E145*G108*0.065</f>
        <v>9.9417315526278763E-2</v>
      </c>
      <c r="H151" t="s">
        <v>91</v>
      </c>
    </row>
    <row r="152" spans="1:10" x14ac:dyDescent="0.25">
      <c r="A152" t="s">
        <v>92</v>
      </c>
      <c r="D152" t="s">
        <v>74</v>
      </c>
      <c r="E152" s="18">
        <f>E146*E108*0.0761</f>
        <v>0.1677054796603662</v>
      </c>
      <c r="F152" t="s">
        <v>91</v>
      </c>
      <c r="G152" s="18">
        <f>E146*G108*0.0761</f>
        <v>7.453576873794053E-2</v>
      </c>
      <c r="H152" t="s">
        <v>91</v>
      </c>
    </row>
    <row r="155" spans="1:10" x14ac:dyDescent="0.25">
      <c r="A155" s="10" t="s">
        <v>121</v>
      </c>
    </row>
    <row r="157" spans="1:10" hidden="1" x14ac:dyDescent="0.25"/>
    <row r="158" spans="1:10" hidden="1" x14ac:dyDescent="0.25">
      <c r="A158" t="s">
        <v>100</v>
      </c>
      <c r="B158" t="s">
        <v>101</v>
      </c>
      <c r="C158" t="s">
        <v>102</v>
      </c>
      <c r="D158" t="s">
        <v>103</v>
      </c>
      <c r="E158" t="s">
        <v>104</v>
      </c>
      <c r="F158" t="s">
        <v>105</v>
      </c>
      <c r="G158" t="s">
        <v>106</v>
      </c>
      <c r="H158" t="s">
        <v>107</v>
      </c>
    </row>
    <row r="159" spans="1:10" hidden="1" x14ac:dyDescent="0.25">
      <c r="A159">
        <v>1</v>
      </c>
      <c r="B159">
        <v>1</v>
      </c>
      <c r="C159">
        <v>0.32300000000000001</v>
      </c>
      <c r="D159">
        <v>3.105</v>
      </c>
      <c r="E159">
        <v>0.32300000000000001</v>
      </c>
      <c r="F159">
        <v>0</v>
      </c>
      <c r="G159">
        <v>0</v>
      </c>
      <c r="H159">
        <v>0</v>
      </c>
    </row>
    <row r="160" spans="1:10" hidden="1" x14ac:dyDescent="0.25">
      <c r="A160">
        <v>12</v>
      </c>
      <c r="B160">
        <v>1</v>
      </c>
      <c r="C160">
        <v>-0.32300000000000001</v>
      </c>
      <c r="D160">
        <v>3.105</v>
      </c>
      <c r="E160">
        <v>0.32300000000000001</v>
      </c>
      <c r="F160">
        <v>0</v>
      </c>
      <c r="G160">
        <v>0</v>
      </c>
      <c r="H160">
        <v>0</v>
      </c>
    </row>
    <row r="161" spans="1:9" hidden="1" x14ac:dyDescent="0.25">
      <c r="A161">
        <v>32</v>
      </c>
      <c r="B161">
        <v>1</v>
      </c>
      <c r="C161">
        <v>0.32300000000000001</v>
      </c>
      <c r="D161">
        <v>3.105</v>
      </c>
      <c r="E161">
        <v>-0.32300000000000001</v>
      </c>
      <c r="F161">
        <v>0</v>
      </c>
      <c r="G161">
        <v>0</v>
      </c>
      <c r="H161">
        <v>0</v>
      </c>
    </row>
    <row r="162" spans="1:9" hidden="1" x14ac:dyDescent="0.25">
      <c r="A162">
        <v>33</v>
      </c>
      <c r="B162">
        <v>1</v>
      </c>
      <c r="C162">
        <v>-0.32300000000000001</v>
      </c>
      <c r="D162">
        <v>3.105</v>
      </c>
      <c r="E162">
        <v>-0.32300000000000001</v>
      </c>
      <c r="F162">
        <v>0</v>
      </c>
      <c r="G162">
        <v>0</v>
      </c>
      <c r="H162">
        <v>0</v>
      </c>
    </row>
    <row r="163" spans="1:9" hidden="1" x14ac:dyDescent="0.25">
      <c r="D163">
        <f>SUM(D159:D162)</f>
        <v>12.42</v>
      </c>
      <c r="E163" t="s">
        <v>5</v>
      </c>
    </row>
    <row r="164" spans="1:9" hidden="1" x14ac:dyDescent="0.25">
      <c r="D164">
        <f>D163/9.81*1000</f>
        <v>1266.0550458715595</v>
      </c>
      <c r="E164" t="s">
        <v>4</v>
      </c>
    </row>
    <row r="165" spans="1:9" hidden="1" x14ac:dyDescent="0.25">
      <c r="I165">
        <v>3.105</v>
      </c>
    </row>
    <row r="166" spans="1:9" hidden="1" x14ac:dyDescent="0.25">
      <c r="I166">
        <v>0.78800000000000003</v>
      </c>
    </row>
    <row r="167" spans="1:9" hidden="1" x14ac:dyDescent="0.25">
      <c r="I167">
        <v>0.996</v>
      </c>
    </row>
    <row r="168" spans="1:9" hidden="1" x14ac:dyDescent="0.25">
      <c r="A168" t="s">
        <v>108</v>
      </c>
      <c r="I168">
        <f>I165+I166+I167</f>
        <v>4.8889999999999993</v>
      </c>
    </row>
    <row r="169" spans="1:9" hidden="1" x14ac:dyDescent="0.25">
      <c r="I169">
        <f>I168*1.5</f>
        <v>7.333499999999999</v>
      </c>
    </row>
    <row r="170" spans="1:9" hidden="1" x14ac:dyDescent="0.25">
      <c r="A170" t="s">
        <v>13</v>
      </c>
      <c r="B170" t="s">
        <v>14</v>
      </c>
      <c r="C170" t="s">
        <v>109</v>
      </c>
      <c r="D170" t="s">
        <v>110</v>
      </c>
      <c r="E170" t="s">
        <v>111</v>
      </c>
      <c r="F170" t="s">
        <v>112</v>
      </c>
      <c r="G170" t="s">
        <v>113</v>
      </c>
    </row>
    <row r="171" spans="1:9" hidden="1" x14ac:dyDescent="0.25">
      <c r="A171">
        <v>1</v>
      </c>
      <c r="B171" t="s">
        <v>114</v>
      </c>
      <c r="C171" t="s">
        <v>115</v>
      </c>
      <c r="D171">
        <v>4</v>
      </c>
      <c r="E171">
        <v>15</v>
      </c>
      <c r="F171">
        <v>8.3800000000000008</v>
      </c>
      <c r="G171">
        <f>PRODUCT(D171:F171)</f>
        <v>502.80000000000007</v>
      </c>
    </row>
    <row r="172" spans="1:9" hidden="1" x14ac:dyDescent="0.25">
      <c r="A172">
        <v>2</v>
      </c>
      <c r="B172" t="s">
        <v>116</v>
      </c>
      <c r="C172" t="s">
        <v>117</v>
      </c>
      <c r="D172">
        <v>36</v>
      </c>
      <c r="E172">
        <v>1.4</v>
      </c>
      <c r="F172">
        <v>3.5</v>
      </c>
      <c r="G172">
        <f>PRODUCT(D172:F172)</f>
        <v>176.4</v>
      </c>
    </row>
    <row r="173" spans="1:9" hidden="1" x14ac:dyDescent="0.25">
      <c r="A173">
        <v>3</v>
      </c>
      <c r="B173" t="s">
        <v>118</v>
      </c>
      <c r="C173" t="s">
        <v>117</v>
      </c>
      <c r="D173">
        <v>72</v>
      </c>
      <c r="E173">
        <v>2.1259999999999999</v>
      </c>
      <c r="F173">
        <v>3.5</v>
      </c>
      <c r="G173">
        <f>PRODUCT(D173:F173)</f>
        <v>535.75199999999995</v>
      </c>
      <c r="I173">
        <v>78.5</v>
      </c>
    </row>
    <row r="174" spans="1:9" hidden="1" x14ac:dyDescent="0.25">
      <c r="G174">
        <f>SUM(G171:G173)</f>
        <v>1214.952</v>
      </c>
      <c r="H174" t="s">
        <v>4</v>
      </c>
    </row>
    <row r="175" spans="1:9" hidden="1" x14ac:dyDescent="0.25"/>
    <row r="176" spans="1:9" hidden="1" x14ac:dyDescent="0.25"/>
    <row r="177" spans="1:8" hidden="1" x14ac:dyDescent="0.25"/>
    <row r="178" spans="1:8" hidden="1" x14ac:dyDescent="0.25"/>
    <row r="179" spans="1:8" hidden="1" x14ac:dyDescent="0.25">
      <c r="A179" t="s">
        <v>100</v>
      </c>
      <c r="B179" t="s">
        <v>101</v>
      </c>
      <c r="C179" t="s">
        <v>102</v>
      </c>
      <c r="D179" t="s">
        <v>103</v>
      </c>
      <c r="E179" t="s">
        <v>104</v>
      </c>
      <c r="F179" t="s">
        <v>105</v>
      </c>
      <c r="G179" t="s">
        <v>106</v>
      </c>
      <c r="H179" t="s">
        <v>107</v>
      </c>
    </row>
    <row r="180" spans="1:8" hidden="1" x14ac:dyDescent="0.25">
      <c r="A180">
        <v>1</v>
      </c>
      <c r="B180">
        <v>3</v>
      </c>
      <c r="C180">
        <v>-3.0000000000000001E-3</v>
      </c>
      <c r="D180">
        <v>4.0000000000000001E-3</v>
      </c>
      <c r="E180">
        <v>5.3999999999999999E-2</v>
      </c>
      <c r="F180">
        <v>0</v>
      </c>
      <c r="G180">
        <v>0</v>
      </c>
      <c r="H180">
        <v>0</v>
      </c>
    </row>
    <row r="181" spans="1:8" hidden="1" x14ac:dyDescent="0.25">
      <c r="A181">
        <v>12</v>
      </c>
      <c r="B181">
        <v>3</v>
      </c>
      <c r="C181">
        <v>4.0000000000000001E-3</v>
      </c>
      <c r="D181">
        <v>-4.0000000000000001E-3</v>
      </c>
      <c r="E181">
        <v>-4.0000000000000001E-3</v>
      </c>
      <c r="F181">
        <v>0</v>
      </c>
      <c r="G181">
        <v>0</v>
      </c>
      <c r="H181">
        <v>0</v>
      </c>
    </row>
    <row r="182" spans="1:8" hidden="1" x14ac:dyDescent="0.25">
      <c r="A182">
        <v>32</v>
      </c>
      <c r="B182">
        <v>3</v>
      </c>
      <c r="C182">
        <v>5.3999999999999999E-2</v>
      </c>
      <c r="D182">
        <v>0.996</v>
      </c>
      <c r="E182">
        <v>-5.3999999999999999E-2</v>
      </c>
      <c r="F182">
        <v>0</v>
      </c>
      <c r="G182">
        <v>0</v>
      </c>
      <c r="H182">
        <v>0</v>
      </c>
    </row>
    <row r="183" spans="1:8" hidden="1" x14ac:dyDescent="0.25">
      <c r="A183">
        <v>33</v>
      </c>
      <c r="B183">
        <v>3</v>
      </c>
      <c r="C183">
        <v>-5.3999999999999999E-2</v>
      </c>
      <c r="D183">
        <v>4.0000000000000001E-3</v>
      </c>
      <c r="E183">
        <v>3.0000000000000001E-3</v>
      </c>
      <c r="F183">
        <v>0</v>
      </c>
      <c r="G183">
        <v>0</v>
      </c>
      <c r="H183">
        <v>0</v>
      </c>
    </row>
    <row r="184" spans="1:8" hidden="1" x14ac:dyDescent="0.25">
      <c r="C184">
        <f>SUM(C180:C183)</f>
        <v>1.0000000000000009E-3</v>
      </c>
      <c r="D184">
        <f>SUM(D180:D183)</f>
        <v>1</v>
      </c>
      <c r="E184">
        <f>SUM(E180:E183)</f>
        <v>-9.9999999999999655E-4</v>
      </c>
    </row>
    <row r="185" spans="1:8" hidden="1" x14ac:dyDescent="0.25"/>
    <row r="186" spans="1:8" hidden="1" x14ac:dyDescent="0.25"/>
    <row r="187" spans="1:8" hidden="1" x14ac:dyDescent="0.25"/>
    <row r="188" spans="1:8" hidden="1" x14ac:dyDescent="0.25"/>
    <row r="189" spans="1:8" hidden="1" x14ac:dyDescent="0.25">
      <c r="A189" t="s">
        <v>119</v>
      </c>
    </row>
    <row r="190" spans="1:8" hidden="1" x14ac:dyDescent="0.25">
      <c r="A190" t="s">
        <v>100</v>
      </c>
      <c r="B190" t="s">
        <v>101</v>
      </c>
      <c r="C190" t="s">
        <v>102</v>
      </c>
      <c r="D190" t="s">
        <v>103</v>
      </c>
      <c r="E190" t="s">
        <v>104</v>
      </c>
      <c r="F190" t="s">
        <v>105</v>
      </c>
      <c r="G190" t="s">
        <v>106</v>
      </c>
      <c r="H190" t="s">
        <v>107</v>
      </c>
    </row>
    <row r="191" spans="1:8" hidden="1" x14ac:dyDescent="0.25">
      <c r="A191">
        <v>1</v>
      </c>
      <c r="B191">
        <v>2</v>
      </c>
      <c r="C191">
        <v>0.08</v>
      </c>
      <c r="D191">
        <v>0.78800000000000003</v>
      </c>
      <c r="E191">
        <v>0.08</v>
      </c>
      <c r="F191">
        <v>0</v>
      </c>
      <c r="G191">
        <v>0</v>
      </c>
      <c r="H191">
        <v>0</v>
      </c>
    </row>
    <row r="192" spans="1:8" hidden="1" x14ac:dyDescent="0.25">
      <c r="A192">
        <v>12</v>
      </c>
      <c r="B192">
        <v>2</v>
      </c>
      <c r="C192">
        <v>-0.08</v>
      </c>
      <c r="D192">
        <v>0.78800000000000003</v>
      </c>
      <c r="E192">
        <v>0.08</v>
      </c>
      <c r="F192">
        <v>0</v>
      </c>
      <c r="G192">
        <v>0</v>
      </c>
      <c r="H192">
        <v>0</v>
      </c>
    </row>
    <row r="193" spans="1:8" hidden="1" x14ac:dyDescent="0.25">
      <c r="A193">
        <v>32</v>
      </c>
      <c r="B193">
        <v>2</v>
      </c>
      <c r="C193">
        <v>0.08</v>
      </c>
      <c r="D193">
        <v>0.78800000000000003</v>
      </c>
      <c r="E193">
        <v>-0.08</v>
      </c>
      <c r="F193">
        <v>0</v>
      </c>
      <c r="G193">
        <v>0</v>
      </c>
      <c r="H193">
        <v>0</v>
      </c>
    </row>
    <row r="194" spans="1:8" hidden="1" x14ac:dyDescent="0.25">
      <c r="A194">
        <v>33</v>
      </c>
      <c r="B194">
        <v>2</v>
      </c>
      <c r="C194">
        <v>-0.08</v>
      </c>
      <c r="D194">
        <v>0.78800000000000003</v>
      </c>
      <c r="E194">
        <v>-0.08</v>
      </c>
      <c r="F194">
        <v>0</v>
      </c>
      <c r="G194">
        <v>0</v>
      </c>
      <c r="H194">
        <v>0</v>
      </c>
    </row>
    <row r="195" spans="1:8" hidden="1" x14ac:dyDescent="0.25">
      <c r="D195">
        <f>SUM(D191:D194)</f>
        <v>3.1520000000000001</v>
      </c>
      <c r="E195" t="s">
        <v>5</v>
      </c>
    </row>
    <row r="196" spans="1:8" hidden="1" x14ac:dyDescent="0.25"/>
    <row r="197" spans="1:8" hidden="1" x14ac:dyDescent="0.25"/>
    <row r="198" spans="1:8" hidden="1" x14ac:dyDescent="0.25"/>
    <row r="199" spans="1:8" hidden="1" x14ac:dyDescent="0.25">
      <c r="A199" t="s">
        <v>100</v>
      </c>
      <c r="B199" t="s">
        <v>101</v>
      </c>
      <c r="C199" t="s">
        <v>102</v>
      </c>
      <c r="D199" t="s">
        <v>103</v>
      </c>
      <c r="E199" t="s">
        <v>104</v>
      </c>
      <c r="F199" t="s">
        <v>105</v>
      </c>
      <c r="G199" t="s">
        <v>106</v>
      </c>
      <c r="H199" t="s">
        <v>107</v>
      </c>
    </row>
    <row r="200" spans="1:8" hidden="1" x14ac:dyDescent="0.25">
      <c r="A200">
        <v>1</v>
      </c>
      <c r="B200">
        <v>4</v>
      </c>
      <c r="C200">
        <v>-1.008</v>
      </c>
      <c r="D200">
        <v>-18.689</v>
      </c>
      <c r="E200">
        <v>-2.0459999999999998</v>
      </c>
      <c r="F200">
        <v>0</v>
      </c>
      <c r="G200">
        <v>0</v>
      </c>
      <c r="H200">
        <v>0</v>
      </c>
    </row>
    <row r="201" spans="1:8" hidden="1" x14ac:dyDescent="0.25">
      <c r="A201">
        <v>12</v>
      </c>
      <c r="B201">
        <v>4</v>
      </c>
      <c r="C201">
        <v>-1.012</v>
      </c>
      <c r="D201">
        <v>18.689</v>
      </c>
      <c r="E201">
        <v>2.0459999999999998</v>
      </c>
      <c r="F201">
        <v>0</v>
      </c>
      <c r="G201">
        <v>0</v>
      </c>
      <c r="H201">
        <v>0</v>
      </c>
    </row>
    <row r="202" spans="1:8" hidden="1" x14ac:dyDescent="0.25">
      <c r="A202">
        <v>32</v>
      </c>
      <c r="B202">
        <v>4</v>
      </c>
      <c r="C202">
        <v>-1.012</v>
      </c>
      <c r="D202">
        <v>-18.689</v>
      </c>
      <c r="E202">
        <v>2.0459999999999998</v>
      </c>
      <c r="F202">
        <v>0</v>
      </c>
      <c r="G202">
        <v>0</v>
      </c>
      <c r="H202">
        <v>0</v>
      </c>
    </row>
    <row r="203" spans="1:8" hidden="1" x14ac:dyDescent="0.25">
      <c r="A203">
        <v>33</v>
      </c>
      <c r="B203">
        <v>4</v>
      </c>
      <c r="C203">
        <v>-1.008</v>
      </c>
      <c r="D203">
        <v>18.689</v>
      </c>
      <c r="E203">
        <v>-2.0459999999999998</v>
      </c>
      <c r="F203">
        <v>0</v>
      </c>
      <c r="G203">
        <v>0</v>
      </c>
      <c r="H203">
        <v>0</v>
      </c>
    </row>
    <row r="204" spans="1:8" hidden="1" x14ac:dyDescent="0.25">
      <c r="C204">
        <f>SUM(C200:C203)</f>
        <v>-4.04</v>
      </c>
      <c r="D204">
        <f t="shared" ref="D204:E204" si="0">SUM(D200:D203)</f>
        <v>0</v>
      </c>
      <c r="E204">
        <f t="shared" si="0"/>
        <v>0</v>
      </c>
    </row>
    <row r="205" spans="1:8" hidden="1" x14ac:dyDescent="0.25"/>
    <row r="206" spans="1:8" hidden="1" x14ac:dyDescent="0.25"/>
    <row r="207" spans="1:8" x14ac:dyDescent="0.25">
      <c r="A207" t="s">
        <v>121</v>
      </c>
      <c r="D207" t="s">
        <v>74</v>
      </c>
      <c r="E207">
        <v>1</v>
      </c>
      <c r="F207" t="s">
        <v>122</v>
      </c>
    </row>
    <row r="208" spans="1:8" x14ac:dyDescent="0.25">
      <c r="A208" t="s">
        <v>123</v>
      </c>
      <c r="D208" t="s">
        <v>74</v>
      </c>
      <c r="E208">
        <v>15</v>
      </c>
      <c r="F208" t="s">
        <v>124</v>
      </c>
    </row>
    <row r="209" spans="1:6" x14ac:dyDescent="0.25">
      <c r="A209" s="20" t="s">
        <v>125</v>
      </c>
      <c r="D209" t="s">
        <v>74</v>
      </c>
      <c r="E209" s="15">
        <f>15000*SIN(1*PI()/180)</f>
        <v>261.78609655925266</v>
      </c>
      <c r="F209" t="s">
        <v>18</v>
      </c>
    </row>
    <row r="211" spans="1:6" x14ac:dyDescent="0.25">
      <c r="A211" t="s">
        <v>126</v>
      </c>
      <c r="D211" t="s">
        <v>74</v>
      </c>
      <c r="E211">
        <v>11.936999999999999</v>
      </c>
      <c r="F211" t="s">
        <v>18</v>
      </c>
    </row>
    <row r="212" spans="1:6" x14ac:dyDescent="0.25">
      <c r="E212" t="str">
        <f>IF(E211&lt;E209,"Safe","Revise")</f>
        <v>Safe</v>
      </c>
    </row>
    <row r="229" spans="1:1" x14ac:dyDescent="0.25">
      <c r="A229" s="10" t="s">
        <v>127</v>
      </c>
    </row>
    <row r="231" spans="1:1" x14ac:dyDescent="0.25">
      <c r="A231" t="s">
        <v>128</v>
      </c>
    </row>
    <row r="232" spans="1:1" x14ac:dyDescent="0.25">
      <c r="A232" t="s">
        <v>120</v>
      </c>
    </row>
    <row r="233" spans="1:1" x14ac:dyDescent="0.25">
      <c r="A233" t="s">
        <v>120</v>
      </c>
    </row>
    <row r="235" spans="1:1" x14ac:dyDescent="0.25">
      <c r="A235" t="s">
        <v>129</v>
      </c>
    </row>
    <row r="236" spans="1:1" x14ac:dyDescent="0.25">
      <c r="A236" t="s">
        <v>681</v>
      </c>
    </row>
    <row r="237" spans="1:1" x14ac:dyDescent="0.25">
      <c r="A237" t="s">
        <v>682</v>
      </c>
    </row>
    <row r="238" spans="1:1" x14ac:dyDescent="0.25">
      <c r="A238" t="s">
        <v>683</v>
      </c>
    </row>
    <row r="239" spans="1:1" x14ac:dyDescent="0.25">
      <c r="A239" t="s">
        <v>684</v>
      </c>
    </row>
    <row r="240" spans="1:1" x14ac:dyDescent="0.25">
      <c r="A240" t="s">
        <v>685</v>
      </c>
    </row>
    <row r="241" spans="1:2" x14ac:dyDescent="0.25">
      <c r="A241" t="s">
        <v>686</v>
      </c>
    </row>
    <row r="242" spans="1:2" x14ac:dyDescent="0.25">
      <c r="A242" t="s">
        <v>687</v>
      </c>
    </row>
    <row r="243" spans="1:2" x14ac:dyDescent="0.25">
      <c r="A243" t="s">
        <v>681</v>
      </c>
      <c r="B243" t="s">
        <v>688</v>
      </c>
    </row>
    <row r="244" spans="1:2" x14ac:dyDescent="0.25">
      <c r="A244" t="s">
        <v>689</v>
      </c>
    </row>
    <row r="245" spans="1:2" x14ac:dyDescent="0.25">
      <c r="A245" t="s">
        <v>129</v>
      </c>
    </row>
    <row r="247" spans="1:2" x14ac:dyDescent="0.25">
      <c r="A247" t="s">
        <v>120</v>
      </c>
    </row>
    <row r="248" spans="1:2" x14ac:dyDescent="0.25">
      <c r="A248" t="s">
        <v>120</v>
      </c>
    </row>
    <row r="249" spans="1:2" x14ac:dyDescent="0.25">
      <c r="A249" t="s">
        <v>130</v>
      </c>
    </row>
    <row r="250" spans="1:2" x14ac:dyDescent="0.25">
      <c r="A250" t="s">
        <v>131</v>
      </c>
    </row>
    <row r="251" spans="1:2" x14ac:dyDescent="0.25">
      <c r="A251" t="s">
        <v>132</v>
      </c>
    </row>
    <row r="252" spans="1:2" x14ac:dyDescent="0.25">
      <c r="A252" t="s">
        <v>133</v>
      </c>
    </row>
    <row r="253" spans="1:2" x14ac:dyDescent="0.25">
      <c r="A253" t="s">
        <v>134</v>
      </c>
    </row>
    <row r="254" spans="1:2" x14ac:dyDescent="0.25">
      <c r="A254" t="s">
        <v>135</v>
      </c>
    </row>
    <row r="255" spans="1:2" x14ac:dyDescent="0.25">
      <c r="A255" t="s">
        <v>136</v>
      </c>
    </row>
    <row r="256" spans="1:2" x14ac:dyDescent="0.25">
      <c r="A256" t="s">
        <v>137</v>
      </c>
    </row>
    <row r="257" spans="1:1" x14ac:dyDescent="0.25">
      <c r="A257" t="s">
        <v>138</v>
      </c>
    </row>
    <row r="258" spans="1:1" x14ac:dyDescent="0.25">
      <c r="A258" t="s">
        <v>139</v>
      </c>
    </row>
    <row r="259" spans="1:1" x14ac:dyDescent="0.25">
      <c r="A259" t="s">
        <v>140</v>
      </c>
    </row>
    <row r="260" spans="1:1" x14ac:dyDescent="0.25">
      <c r="A260" t="s">
        <v>141</v>
      </c>
    </row>
    <row r="261" spans="1:1" x14ac:dyDescent="0.25">
      <c r="A261" t="s">
        <v>142</v>
      </c>
    </row>
    <row r="262" spans="1:1" x14ac:dyDescent="0.25">
      <c r="A262" t="s">
        <v>143</v>
      </c>
    </row>
    <row r="263" spans="1:1" x14ac:dyDescent="0.25">
      <c r="A263" t="s">
        <v>144</v>
      </c>
    </row>
    <row r="264" spans="1:1" x14ac:dyDescent="0.25">
      <c r="A264" t="s">
        <v>145</v>
      </c>
    </row>
    <row r="265" spans="1:1" x14ac:dyDescent="0.25">
      <c r="A265" t="s">
        <v>146</v>
      </c>
    </row>
    <row r="266" spans="1:1" x14ac:dyDescent="0.25">
      <c r="A266" t="s">
        <v>147</v>
      </c>
    </row>
    <row r="267" spans="1:1" x14ac:dyDescent="0.25">
      <c r="A267" t="s">
        <v>148</v>
      </c>
    </row>
    <row r="268" spans="1:1" x14ac:dyDescent="0.25">
      <c r="A268" t="s">
        <v>149</v>
      </c>
    </row>
    <row r="269" spans="1:1" x14ac:dyDescent="0.25">
      <c r="A269" t="s">
        <v>150</v>
      </c>
    </row>
    <row r="270" spans="1:1" x14ac:dyDescent="0.25">
      <c r="A270" t="s">
        <v>151</v>
      </c>
    </row>
    <row r="271" spans="1:1" x14ac:dyDescent="0.25">
      <c r="A271" t="s">
        <v>152</v>
      </c>
    </row>
    <row r="272" spans="1:1" x14ac:dyDescent="0.25">
      <c r="A272" t="s">
        <v>153</v>
      </c>
    </row>
    <row r="273" spans="1:1" x14ac:dyDescent="0.25">
      <c r="A273" t="s">
        <v>154</v>
      </c>
    </row>
    <row r="274" spans="1:1" x14ac:dyDescent="0.25">
      <c r="A274" t="s">
        <v>155</v>
      </c>
    </row>
    <row r="275" spans="1:1" x14ac:dyDescent="0.25">
      <c r="A275" t="s">
        <v>156</v>
      </c>
    </row>
    <row r="276" spans="1:1" x14ac:dyDescent="0.25">
      <c r="A276" t="s">
        <v>157</v>
      </c>
    </row>
    <row r="277" spans="1:1" x14ac:dyDescent="0.25">
      <c r="A277" t="s">
        <v>158</v>
      </c>
    </row>
    <row r="278" spans="1:1" x14ac:dyDescent="0.25">
      <c r="A278" t="s">
        <v>159</v>
      </c>
    </row>
    <row r="279" spans="1:1" x14ac:dyDescent="0.25">
      <c r="A279" t="s">
        <v>160</v>
      </c>
    </row>
    <row r="280" spans="1:1" x14ac:dyDescent="0.25">
      <c r="A280" t="s">
        <v>161</v>
      </c>
    </row>
    <row r="281" spans="1:1" x14ac:dyDescent="0.25">
      <c r="A281" t="s">
        <v>162</v>
      </c>
    </row>
    <row r="282" spans="1:1" x14ac:dyDescent="0.25">
      <c r="A282" t="s">
        <v>163</v>
      </c>
    </row>
    <row r="283" spans="1:1" x14ac:dyDescent="0.25">
      <c r="A283" t="s">
        <v>164</v>
      </c>
    </row>
    <row r="284" spans="1:1" x14ac:dyDescent="0.25">
      <c r="A284" t="s">
        <v>165</v>
      </c>
    </row>
    <row r="285" spans="1:1" x14ac:dyDescent="0.25">
      <c r="A285" t="s">
        <v>166</v>
      </c>
    </row>
    <row r="286" spans="1:1" x14ac:dyDescent="0.25">
      <c r="A286" t="s">
        <v>167</v>
      </c>
    </row>
    <row r="287" spans="1:1" x14ac:dyDescent="0.25">
      <c r="A287" t="s">
        <v>168</v>
      </c>
    </row>
    <row r="288" spans="1:1" x14ac:dyDescent="0.25">
      <c r="A288" t="s">
        <v>169</v>
      </c>
    </row>
    <row r="290" spans="1:1" x14ac:dyDescent="0.25">
      <c r="A290" t="s">
        <v>170</v>
      </c>
    </row>
    <row r="291" spans="1:1" x14ac:dyDescent="0.25">
      <c r="A291" t="s">
        <v>171</v>
      </c>
    </row>
    <row r="292" spans="1:1" x14ac:dyDescent="0.25">
      <c r="A292" t="s">
        <v>172</v>
      </c>
    </row>
    <row r="293" spans="1:1" x14ac:dyDescent="0.25">
      <c r="A293" t="s">
        <v>173</v>
      </c>
    </row>
    <row r="294" spans="1:1" x14ac:dyDescent="0.25">
      <c r="A294" t="s">
        <v>174</v>
      </c>
    </row>
    <row r="295" spans="1:1" x14ac:dyDescent="0.25">
      <c r="A295" t="s">
        <v>175</v>
      </c>
    </row>
    <row r="296" spans="1:1" x14ac:dyDescent="0.25">
      <c r="A296" t="s">
        <v>176</v>
      </c>
    </row>
    <row r="297" spans="1:1" x14ac:dyDescent="0.25">
      <c r="A297" t="s">
        <v>177</v>
      </c>
    </row>
    <row r="298" spans="1:1" x14ac:dyDescent="0.25">
      <c r="A298" t="s">
        <v>178</v>
      </c>
    </row>
    <row r="299" spans="1:1" x14ac:dyDescent="0.25">
      <c r="A299" t="s">
        <v>179</v>
      </c>
    </row>
    <row r="300" spans="1:1" x14ac:dyDescent="0.25">
      <c r="A300" t="s">
        <v>180</v>
      </c>
    </row>
    <row r="301" spans="1:1" x14ac:dyDescent="0.25">
      <c r="A301" t="s">
        <v>181</v>
      </c>
    </row>
    <row r="302" spans="1:1" x14ac:dyDescent="0.25">
      <c r="A302" t="s">
        <v>182</v>
      </c>
    </row>
    <row r="303" spans="1:1" x14ac:dyDescent="0.25">
      <c r="A303" t="s">
        <v>183</v>
      </c>
    </row>
    <row r="304" spans="1:1" x14ac:dyDescent="0.25">
      <c r="A304" t="s">
        <v>184</v>
      </c>
    </row>
    <row r="305" spans="1:1" x14ac:dyDescent="0.25">
      <c r="A305" t="s">
        <v>185</v>
      </c>
    </row>
    <row r="306" spans="1:1" x14ac:dyDescent="0.25">
      <c r="A306" t="s">
        <v>186</v>
      </c>
    </row>
    <row r="307" spans="1:1" x14ac:dyDescent="0.25">
      <c r="A307" t="s">
        <v>187</v>
      </c>
    </row>
    <row r="308" spans="1:1" x14ac:dyDescent="0.25">
      <c r="A308" t="s">
        <v>188</v>
      </c>
    </row>
    <row r="309" spans="1:1" x14ac:dyDescent="0.25">
      <c r="A309" t="s">
        <v>189</v>
      </c>
    </row>
    <row r="310" spans="1:1" x14ac:dyDescent="0.25">
      <c r="A310" t="s">
        <v>190</v>
      </c>
    </row>
    <row r="311" spans="1:1" x14ac:dyDescent="0.25">
      <c r="A311" t="s">
        <v>191</v>
      </c>
    </row>
    <row r="312" spans="1:1" x14ac:dyDescent="0.25">
      <c r="A312" t="s">
        <v>192</v>
      </c>
    </row>
    <row r="313" spans="1:1" x14ac:dyDescent="0.25">
      <c r="A313" t="s">
        <v>193</v>
      </c>
    </row>
    <row r="314" spans="1:1" x14ac:dyDescent="0.25">
      <c r="A314" t="s">
        <v>194</v>
      </c>
    </row>
    <row r="315" spans="1:1" x14ac:dyDescent="0.25">
      <c r="A315" t="s">
        <v>195</v>
      </c>
    </row>
    <row r="316" spans="1:1" x14ac:dyDescent="0.25">
      <c r="A316" t="s">
        <v>196</v>
      </c>
    </row>
    <row r="317" spans="1:1" x14ac:dyDescent="0.25">
      <c r="A317" t="s">
        <v>197</v>
      </c>
    </row>
    <row r="318" spans="1:1" x14ac:dyDescent="0.25">
      <c r="A318" t="s">
        <v>198</v>
      </c>
    </row>
    <row r="319" spans="1:1" x14ac:dyDescent="0.25">
      <c r="A319" t="s">
        <v>199</v>
      </c>
    </row>
    <row r="320" spans="1:1" x14ac:dyDescent="0.25">
      <c r="A320" t="s">
        <v>200</v>
      </c>
    </row>
    <row r="321" spans="1:1" x14ac:dyDescent="0.25">
      <c r="A321" t="s">
        <v>201</v>
      </c>
    </row>
    <row r="322" spans="1:1" x14ac:dyDescent="0.25">
      <c r="A322" t="s">
        <v>202</v>
      </c>
    </row>
    <row r="323" spans="1:1" x14ac:dyDescent="0.25">
      <c r="A323" t="s">
        <v>203</v>
      </c>
    </row>
    <row r="324" spans="1:1" x14ac:dyDescent="0.25">
      <c r="A324" t="s">
        <v>204</v>
      </c>
    </row>
    <row r="325" spans="1:1" x14ac:dyDescent="0.25">
      <c r="A325" t="s">
        <v>205</v>
      </c>
    </row>
    <row r="326" spans="1:1" x14ac:dyDescent="0.25">
      <c r="A326" t="s">
        <v>206</v>
      </c>
    </row>
    <row r="327" spans="1:1" x14ac:dyDescent="0.25">
      <c r="A327" t="s">
        <v>207</v>
      </c>
    </row>
    <row r="328" spans="1:1" x14ac:dyDescent="0.25">
      <c r="A328" t="s">
        <v>208</v>
      </c>
    </row>
    <row r="329" spans="1:1" x14ac:dyDescent="0.25">
      <c r="A329" t="s">
        <v>209</v>
      </c>
    </row>
    <row r="330" spans="1:1" x14ac:dyDescent="0.25">
      <c r="A330" t="s">
        <v>210</v>
      </c>
    </row>
    <row r="331" spans="1:1" x14ac:dyDescent="0.25">
      <c r="A331" t="s">
        <v>211</v>
      </c>
    </row>
    <row r="332" spans="1:1" x14ac:dyDescent="0.25">
      <c r="A332" t="s">
        <v>212</v>
      </c>
    </row>
    <row r="333" spans="1:1" x14ac:dyDescent="0.25">
      <c r="A333" t="s">
        <v>213</v>
      </c>
    </row>
    <row r="334" spans="1:1" x14ac:dyDescent="0.25">
      <c r="A334" t="s">
        <v>214</v>
      </c>
    </row>
    <row r="335" spans="1:1" x14ac:dyDescent="0.25">
      <c r="A335" t="s">
        <v>215</v>
      </c>
    </row>
    <row r="336" spans="1:1" x14ac:dyDescent="0.25">
      <c r="A336" t="s">
        <v>216</v>
      </c>
    </row>
    <row r="337" spans="1:1" x14ac:dyDescent="0.25">
      <c r="A337" t="s">
        <v>217</v>
      </c>
    </row>
    <row r="338" spans="1:1" x14ac:dyDescent="0.25">
      <c r="A338" t="s">
        <v>218</v>
      </c>
    </row>
    <row r="339" spans="1:1" x14ac:dyDescent="0.25">
      <c r="A339" t="s">
        <v>219</v>
      </c>
    </row>
    <row r="340" spans="1:1" x14ac:dyDescent="0.25">
      <c r="A340" t="s">
        <v>220</v>
      </c>
    </row>
    <row r="341" spans="1:1" x14ac:dyDescent="0.25">
      <c r="A341" t="s">
        <v>221</v>
      </c>
    </row>
    <row r="342" spans="1:1" x14ac:dyDescent="0.25">
      <c r="A342" t="s">
        <v>222</v>
      </c>
    </row>
    <row r="343" spans="1:1" x14ac:dyDescent="0.25">
      <c r="A343" t="s">
        <v>223</v>
      </c>
    </row>
    <row r="344" spans="1:1" x14ac:dyDescent="0.25">
      <c r="A344" t="s">
        <v>224</v>
      </c>
    </row>
    <row r="345" spans="1:1" x14ac:dyDescent="0.25">
      <c r="A345" t="s">
        <v>225</v>
      </c>
    </row>
    <row r="346" spans="1:1" x14ac:dyDescent="0.25">
      <c r="A346" t="s">
        <v>226</v>
      </c>
    </row>
    <row r="348" spans="1:1" x14ac:dyDescent="0.25">
      <c r="A348" t="s">
        <v>227</v>
      </c>
    </row>
    <row r="349" spans="1:1" x14ac:dyDescent="0.25">
      <c r="A349" t="s">
        <v>228</v>
      </c>
    </row>
    <row r="350" spans="1:1" x14ac:dyDescent="0.25">
      <c r="A350" t="s">
        <v>229</v>
      </c>
    </row>
    <row r="351" spans="1:1" x14ac:dyDescent="0.25">
      <c r="A351" t="s">
        <v>230</v>
      </c>
    </row>
    <row r="352" spans="1:1" x14ac:dyDescent="0.25">
      <c r="A352" t="s">
        <v>231</v>
      </c>
    </row>
    <row r="353" spans="1:1" x14ac:dyDescent="0.25">
      <c r="A353" t="s">
        <v>232</v>
      </c>
    </row>
    <row r="354" spans="1:1" x14ac:dyDescent="0.25">
      <c r="A354" t="s">
        <v>233</v>
      </c>
    </row>
    <row r="355" spans="1:1" x14ac:dyDescent="0.25">
      <c r="A355" t="s">
        <v>234</v>
      </c>
    </row>
    <row r="356" spans="1:1" x14ac:dyDescent="0.25">
      <c r="A356" t="s">
        <v>235</v>
      </c>
    </row>
    <row r="357" spans="1:1" x14ac:dyDescent="0.25">
      <c r="A357" t="s">
        <v>236</v>
      </c>
    </row>
    <row r="358" spans="1:1" x14ac:dyDescent="0.25">
      <c r="A358" t="s">
        <v>237</v>
      </c>
    </row>
    <row r="359" spans="1:1" x14ac:dyDescent="0.25">
      <c r="A359" t="s">
        <v>238</v>
      </c>
    </row>
    <row r="360" spans="1:1" x14ac:dyDescent="0.25">
      <c r="A360" t="s">
        <v>239</v>
      </c>
    </row>
    <row r="361" spans="1:1" x14ac:dyDescent="0.25">
      <c r="A361" t="s">
        <v>240</v>
      </c>
    </row>
    <row r="362" spans="1:1" x14ac:dyDescent="0.25">
      <c r="A362" t="s">
        <v>241</v>
      </c>
    </row>
    <row r="363" spans="1:1" x14ac:dyDescent="0.25">
      <c r="A363" t="s">
        <v>242</v>
      </c>
    </row>
    <row r="364" spans="1:1" x14ac:dyDescent="0.25">
      <c r="A364" t="s">
        <v>243</v>
      </c>
    </row>
    <row r="365" spans="1:1" x14ac:dyDescent="0.25">
      <c r="A365" t="s">
        <v>244</v>
      </c>
    </row>
    <row r="366" spans="1:1" x14ac:dyDescent="0.25">
      <c r="A366" t="s">
        <v>245</v>
      </c>
    </row>
    <row r="367" spans="1:1" x14ac:dyDescent="0.25">
      <c r="A367" t="s">
        <v>246</v>
      </c>
    </row>
    <row r="368" spans="1:1" x14ac:dyDescent="0.25">
      <c r="A368" t="s">
        <v>247</v>
      </c>
    </row>
    <row r="369" spans="1:1" x14ac:dyDescent="0.25">
      <c r="A369" t="s">
        <v>248</v>
      </c>
    </row>
    <row r="370" spans="1:1" x14ac:dyDescent="0.25">
      <c r="A370" t="s">
        <v>249</v>
      </c>
    </row>
    <row r="371" spans="1:1" x14ac:dyDescent="0.25">
      <c r="A371" t="s">
        <v>250</v>
      </c>
    </row>
    <row r="372" spans="1:1" x14ac:dyDescent="0.25">
      <c r="A372" t="s">
        <v>251</v>
      </c>
    </row>
    <row r="373" spans="1:1" x14ac:dyDescent="0.25">
      <c r="A373" t="s">
        <v>252</v>
      </c>
    </row>
    <row r="374" spans="1:1" x14ac:dyDescent="0.25">
      <c r="A374" t="s">
        <v>253</v>
      </c>
    </row>
    <row r="375" spans="1:1" x14ac:dyDescent="0.25">
      <c r="A375" t="s">
        <v>254</v>
      </c>
    </row>
    <row r="376" spans="1:1" x14ac:dyDescent="0.25">
      <c r="A376" t="s">
        <v>255</v>
      </c>
    </row>
    <row r="377" spans="1:1" x14ac:dyDescent="0.25">
      <c r="A377" t="s">
        <v>256</v>
      </c>
    </row>
    <row r="378" spans="1:1" x14ac:dyDescent="0.25">
      <c r="A378" t="s">
        <v>257</v>
      </c>
    </row>
    <row r="379" spans="1:1" x14ac:dyDescent="0.25">
      <c r="A379" t="s">
        <v>258</v>
      </c>
    </row>
    <row r="380" spans="1:1" x14ac:dyDescent="0.25">
      <c r="A380" t="s">
        <v>259</v>
      </c>
    </row>
    <row r="381" spans="1:1" x14ac:dyDescent="0.25">
      <c r="A381" t="s">
        <v>260</v>
      </c>
    </row>
    <row r="382" spans="1:1" x14ac:dyDescent="0.25">
      <c r="A382" t="s">
        <v>261</v>
      </c>
    </row>
    <row r="383" spans="1:1" x14ac:dyDescent="0.25">
      <c r="A383" t="s">
        <v>262</v>
      </c>
    </row>
    <row r="384" spans="1:1" x14ac:dyDescent="0.25">
      <c r="A384" t="s">
        <v>263</v>
      </c>
    </row>
    <row r="385" spans="1:1" x14ac:dyDescent="0.25">
      <c r="A385" t="s">
        <v>264</v>
      </c>
    </row>
    <row r="386" spans="1:1" x14ac:dyDescent="0.25">
      <c r="A386" t="s">
        <v>265</v>
      </c>
    </row>
    <row r="387" spans="1:1" x14ac:dyDescent="0.25">
      <c r="A387" t="s">
        <v>266</v>
      </c>
    </row>
    <row r="388" spans="1:1" x14ac:dyDescent="0.25">
      <c r="A388" t="s">
        <v>267</v>
      </c>
    </row>
    <row r="389" spans="1:1" x14ac:dyDescent="0.25">
      <c r="A389" t="s">
        <v>268</v>
      </c>
    </row>
    <row r="391" spans="1:1" x14ac:dyDescent="0.25">
      <c r="A391" t="s">
        <v>120</v>
      </c>
    </row>
    <row r="392" spans="1:1" x14ac:dyDescent="0.25">
      <c r="A392" t="s">
        <v>120</v>
      </c>
    </row>
    <row r="393" spans="1:1" x14ac:dyDescent="0.25">
      <c r="A393" t="s">
        <v>269</v>
      </c>
    </row>
    <row r="394" spans="1:1" x14ac:dyDescent="0.25">
      <c r="A394" t="s">
        <v>270</v>
      </c>
    </row>
    <row r="395" spans="1:1" x14ac:dyDescent="0.25">
      <c r="A395" t="s">
        <v>120</v>
      </c>
    </row>
    <row r="396" spans="1:1" x14ac:dyDescent="0.25">
      <c r="A396" t="s">
        <v>271</v>
      </c>
    </row>
    <row r="397" spans="1:1" x14ac:dyDescent="0.25">
      <c r="A397" t="s">
        <v>272</v>
      </c>
    </row>
    <row r="398" spans="1:1" x14ac:dyDescent="0.25">
      <c r="A398" t="s">
        <v>273</v>
      </c>
    </row>
    <row r="399" spans="1:1" x14ac:dyDescent="0.25">
      <c r="A399" t="s">
        <v>120</v>
      </c>
    </row>
    <row r="400" spans="1:1" x14ac:dyDescent="0.25">
      <c r="A400" t="s">
        <v>274</v>
      </c>
    </row>
    <row r="403" spans="1:1" x14ac:dyDescent="0.25">
      <c r="A403" t="s">
        <v>275</v>
      </c>
    </row>
    <row r="405" spans="1:1" x14ac:dyDescent="0.25">
      <c r="A405" t="s">
        <v>276</v>
      </c>
    </row>
    <row r="406" spans="1:1" x14ac:dyDescent="0.25">
      <c r="A406" t="s">
        <v>277</v>
      </c>
    </row>
    <row r="407" spans="1:1" x14ac:dyDescent="0.25">
      <c r="A407" t="s">
        <v>278</v>
      </c>
    </row>
    <row r="408" spans="1:1" x14ac:dyDescent="0.25">
      <c r="A408" t="s">
        <v>279</v>
      </c>
    </row>
    <row r="409" spans="1:1" x14ac:dyDescent="0.25">
      <c r="A409" t="s">
        <v>280</v>
      </c>
    </row>
    <row r="410" spans="1:1" x14ac:dyDescent="0.25">
      <c r="A410" t="s">
        <v>120</v>
      </c>
    </row>
    <row r="412" spans="1:1" x14ac:dyDescent="0.25">
      <c r="A412" t="s">
        <v>120</v>
      </c>
    </row>
    <row r="413" spans="1:1" x14ac:dyDescent="0.25">
      <c r="A413" t="s">
        <v>120</v>
      </c>
    </row>
    <row r="414" spans="1:1" x14ac:dyDescent="0.25">
      <c r="A414" t="s">
        <v>281</v>
      </c>
    </row>
    <row r="415" spans="1:1" x14ac:dyDescent="0.25">
      <c r="A415" t="s">
        <v>282</v>
      </c>
    </row>
    <row r="416" spans="1:1" x14ac:dyDescent="0.25">
      <c r="A416" t="s">
        <v>283</v>
      </c>
    </row>
    <row r="417" spans="1:1" x14ac:dyDescent="0.25">
      <c r="A417" t="s">
        <v>284</v>
      </c>
    </row>
    <row r="418" spans="1:1" x14ac:dyDescent="0.25">
      <c r="A418" t="s">
        <v>285</v>
      </c>
    </row>
    <row r="419" spans="1:1" x14ac:dyDescent="0.25">
      <c r="A419" t="s">
        <v>286</v>
      </c>
    </row>
    <row r="420" spans="1:1" x14ac:dyDescent="0.25">
      <c r="A420" t="s">
        <v>287</v>
      </c>
    </row>
    <row r="421" spans="1:1" x14ac:dyDescent="0.25">
      <c r="A421" t="s">
        <v>288</v>
      </c>
    </row>
    <row r="422" spans="1:1" x14ac:dyDescent="0.25">
      <c r="A422" t="s">
        <v>289</v>
      </c>
    </row>
    <row r="423" spans="1:1" x14ac:dyDescent="0.25">
      <c r="A423" t="s">
        <v>290</v>
      </c>
    </row>
    <row r="424" spans="1:1" x14ac:dyDescent="0.25">
      <c r="A424" t="s">
        <v>291</v>
      </c>
    </row>
    <row r="425" spans="1:1" x14ac:dyDescent="0.25">
      <c r="A425" t="s">
        <v>292</v>
      </c>
    </row>
    <row r="426" spans="1:1" x14ac:dyDescent="0.25">
      <c r="A426" t="s">
        <v>293</v>
      </c>
    </row>
    <row r="427" spans="1:1" x14ac:dyDescent="0.25">
      <c r="A427" t="s">
        <v>294</v>
      </c>
    </row>
    <row r="429" spans="1:1" x14ac:dyDescent="0.25">
      <c r="A429" t="s">
        <v>295</v>
      </c>
    </row>
    <row r="430" spans="1:1" x14ac:dyDescent="0.25">
      <c r="A430" t="s">
        <v>296</v>
      </c>
    </row>
    <row r="431" spans="1:1" x14ac:dyDescent="0.25">
      <c r="A431" t="s">
        <v>297</v>
      </c>
    </row>
    <row r="432" spans="1:1" x14ac:dyDescent="0.25">
      <c r="A432" t="s">
        <v>298</v>
      </c>
    </row>
    <row r="433" spans="1:1" x14ac:dyDescent="0.25">
      <c r="A433" t="s">
        <v>299</v>
      </c>
    </row>
    <row r="435" spans="1:1" x14ac:dyDescent="0.25">
      <c r="A435" t="s">
        <v>295</v>
      </c>
    </row>
    <row r="436" spans="1:1" x14ac:dyDescent="0.25">
      <c r="A436" t="s">
        <v>300</v>
      </c>
    </row>
    <row r="437" spans="1:1" x14ac:dyDescent="0.25">
      <c r="A437" t="s">
        <v>297</v>
      </c>
    </row>
    <row r="438" spans="1:1" x14ac:dyDescent="0.25">
      <c r="A438" t="s">
        <v>301</v>
      </c>
    </row>
    <row r="439" spans="1:1" x14ac:dyDescent="0.25">
      <c r="A439" t="s">
        <v>299</v>
      </c>
    </row>
    <row r="441" spans="1:1" x14ac:dyDescent="0.25">
      <c r="A441" t="s">
        <v>302</v>
      </c>
    </row>
    <row r="444" spans="1:1" x14ac:dyDescent="0.25">
      <c r="A444" t="s">
        <v>303</v>
      </c>
    </row>
    <row r="445" spans="1:1" x14ac:dyDescent="0.25">
      <c r="A445" t="s">
        <v>304</v>
      </c>
    </row>
    <row r="447" spans="1:1" x14ac:dyDescent="0.25">
      <c r="A447" t="s">
        <v>295</v>
      </c>
    </row>
    <row r="448" spans="1:1" x14ac:dyDescent="0.25">
      <c r="A448" t="s">
        <v>305</v>
      </c>
    </row>
    <row r="449" spans="1:1" x14ac:dyDescent="0.25">
      <c r="A449" t="s">
        <v>297</v>
      </c>
    </row>
    <row r="450" spans="1:1" x14ac:dyDescent="0.25">
      <c r="A450" t="s">
        <v>306</v>
      </c>
    </row>
    <row r="451" spans="1:1" x14ac:dyDescent="0.25">
      <c r="A451" t="s">
        <v>299</v>
      </c>
    </row>
    <row r="453" spans="1:1" x14ac:dyDescent="0.25">
      <c r="A453" t="s">
        <v>295</v>
      </c>
    </row>
    <row r="454" spans="1:1" x14ac:dyDescent="0.25">
      <c r="A454" t="s">
        <v>307</v>
      </c>
    </row>
    <row r="455" spans="1:1" x14ac:dyDescent="0.25">
      <c r="A455" t="s">
        <v>297</v>
      </c>
    </row>
    <row r="456" spans="1:1" x14ac:dyDescent="0.25">
      <c r="A456" t="s">
        <v>308</v>
      </c>
    </row>
    <row r="457" spans="1:1" x14ac:dyDescent="0.25">
      <c r="A457" t="s">
        <v>299</v>
      </c>
    </row>
    <row r="459" spans="1:1" x14ac:dyDescent="0.25">
      <c r="A459" t="s">
        <v>295</v>
      </c>
    </row>
    <row r="460" spans="1:1" x14ac:dyDescent="0.25">
      <c r="A460" t="s">
        <v>309</v>
      </c>
    </row>
    <row r="461" spans="1:1" x14ac:dyDescent="0.25">
      <c r="A461" t="s">
        <v>297</v>
      </c>
    </row>
    <row r="462" spans="1:1" x14ac:dyDescent="0.25">
      <c r="A462" t="s">
        <v>310</v>
      </c>
    </row>
    <row r="463" spans="1:1" x14ac:dyDescent="0.25">
      <c r="A463" t="s">
        <v>299</v>
      </c>
    </row>
    <row r="465" spans="1:1" x14ac:dyDescent="0.25">
      <c r="A465" t="s">
        <v>295</v>
      </c>
    </row>
    <row r="466" spans="1:1" x14ac:dyDescent="0.25">
      <c r="A466" t="s">
        <v>311</v>
      </c>
    </row>
    <row r="467" spans="1:1" x14ac:dyDescent="0.25">
      <c r="A467" t="s">
        <v>297</v>
      </c>
    </row>
    <row r="468" spans="1:1" x14ac:dyDescent="0.25">
      <c r="A468" t="s">
        <v>312</v>
      </c>
    </row>
    <row r="469" spans="1:1" x14ac:dyDescent="0.25">
      <c r="A469" t="s">
        <v>313</v>
      </c>
    </row>
    <row r="471" spans="1:1" x14ac:dyDescent="0.25">
      <c r="A471" t="s">
        <v>314</v>
      </c>
    </row>
    <row r="474" spans="1:1" x14ac:dyDescent="0.25">
      <c r="A474" t="s">
        <v>303</v>
      </c>
    </row>
    <row r="475" spans="1:1" x14ac:dyDescent="0.25">
      <c r="A475" t="s">
        <v>304</v>
      </c>
    </row>
    <row r="477" spans="1:1" x14ac:dyDescent="0.25">
      <c r="A477" t="s">
        <v>295</v>
      </c>
    </row>
    <row r="478" spans="1:1" x14ac:dyDescent="0.25">
      <c r="A478" t="s">
        <v>315</v>
      </c>
    </row>
    <row r="479" spans="1:1" x14ac:dyDescent="0.25">
      <c r="A479" t="s">
        <v>297</v>
      </c>
    </row>
    <row r="480" spans="1:1" x14ac:dyDescent="0.25">
      <c r="A480" t="s">
        <v>316</v>
      </c>
    </row>
    <row r="481" spans="1:1" x14ac:dyDescent="0.25">
      <c r="A481" t="s">
        <v>313</v>
      </c>
    </row>
    <row r="483" spans="1:1" x14ac:dyDescent="0.25">
      <c r="A483" t="s">
        <v>295</v>
      </c>
    </row>
    <row r="484" spans="1:1" x14ac:dyDescent="0.25">
      <c r="A484" t="s">
        <v>317</v>
      </c>
    </row>
    <row r="485" spans="1:1" x14ac:dyDescent="0.25">
      <c r="A485" t="s">
        <v>297</v>
      </c>
    </row>
    <row r="486" spans="1:1" x14ac:dyDescent="0.25">
      <c r="A486" t="s">
        <v>318</v>
      </c>
    </row>
    <row r="487" spans="1:1" x14ac:dyDescent="0.25">
      <c r="A487" t="s">
        <v>319</v>
      </c>
    </row>
    <row r="489" spans="1:1" x14ac:dyDescent="0.25">
      <c r="A489" t="s">
        <v>295</v>
      </c>
    </row>
    <row r="490" spans="1:1" x14ac:dyDescent="0.25">
      <c r="A490" t="s">
        <v>320</v>
      </c>
    </row>
    <row r="491" spans="1:1" x14ac:dyDescent="0.25">
      <c r="A491" t="s">
        <v>297</v>
      </c>
    </row>
    <row r="492" spans="1:1" x14ac:dyDescent="0.25">
      <c r="A492" t="s">
        <v>321</v>
      </c>
    </row>
    <row r="493" spans="1:1" x14ac:dyDescent="0.25">
      <c r="A493" t="s">
        <v>319</v>
      </c>
    </row>
    <row r="495" spans="1:1" x14ac:dyDescent="0.25">
      <c r="A495" t="s">
        <v>295</v>
      </c>
    </row>
    <row r="496" spans="1:1" x14ac:dyDescent="0.25">
      <c r="A496" t="s">
        <v>322</v>
      </c>
    </row>
    <row r="497" spans="1:1" x14ac:dyDescent="0.25">
      <c r="A497" t="s">
        <v>297</v>
      </c>
    </row>
    <row r="498" spans="1:1" x14ac:dyDescent="0.25">
      <c r="A498" t="s">
        <v>323</v>
      </c>
    </row>
    <row r="499" spans="1:1" x14ac:dyDescent="0.25">
      <c r="A499" t="s">
        <v>319</v>
      </c>
    </row>
    <row r="501" spans="1:1" x14ac:dyDescent="0.25">
      <c r="A501" t="s">
        <v>324</v>
      </c>
    </row>
    <row r="504" spans="1:1" x14ac:dyDescent="0.25">
      <c r="A504" t="s">
        <v>303</v>
      </c>
    </row>
    <row r="505" spans="1:1" x14ac:dyDescent="0.25">
      <c r="A505" t="s">
        <v>304</v>
      </c>
    </row>
    <row r="507" spans="1:1" x14ac:dyDescent="0.25">
      <c r="A507" t="s">
        <v>295</v>
      </c>
    </row>
    <row r="508" spans="1:1" x14ac:dyDescent="0.25">
      <c r="A508" t="s">
        <v>325</v>
      </c>
    </row>
    <row r="509" spans="1:1" x14ac:dyDescent="0.25">
      <c r="A509" t="s">
        <v>326</v>
      </c>
    </row>
    <row r="510" spans="1:1" x14ac:dyDescent="0.25">
      <c r="A510" t="s">
        <v>327</v>
      </c>
    </row>
    <row r="511" spans="1:1" x14ac:dyDescent="0.25">
      <c r="A511" t="s">
        <v>313</v>
      </c>
    </row>
    <row r="513" spans="1:1" x14ac:dyDescent="0.25">
      <c r="A513" t="s">
        <v>295</v>
      </c>
    </row>
    <row r="514" spans="1:1" x14ac:dyDescent="0.25">
      <c r="A514" t="s">
        <v>328</v>
      </c>
    </row>
    <row r="515" spans="1:1" x14ac:dyDescent="0.25">
      <c r="A515" t="s">
        <v>326</v>
      </c>
    </row>
    <row r="516" spans="1:1" x14ac:dyDescent="0.25">
      <c r="A516" t="s">
        <v>329</v>
      </c>
    </row>
    <row r="517" spans="1:1" x14ac:dyDescent="0.25">
      <c r="A517" t="s">
        <v>313</v>
      </c>
    </row>
    <row r="519" spans="1:1" x14ac:dyDescent="0.25">
      <c r="A519" t="s">
        <v>295</v>
      </c>
    </row>
    <row r="520" spans="1:1" x14ac:dyDescent="0.25">
      <c r="A520" t="s">
        <v>330</v>
      </c>
    </row>
    <row r="521" spans="1:1" x14ac:dyDescent="0.25">
      <c r="A521" t="s">
        <v>326</v>
      </c>
    </row>
    <row r="522" spans="1:1" x14ac:dyDescent="0.25">
      <c r="A522" t="s">
        <v>331</v>
      </c>
    </row>
    <row r="523" spans="1:1" x14ac:dyDescent="0.25">
      <c r="A523" t="s">
        <v>313</v>
      </c>
    </row>
    <row r="525" spans="1:1" x14ac:dyDescent="0.25">
      <c r="A525" t="s">
        <v>295</v>
      </c>
    </row>
    <row r="526" spans="1:1" x14ac:dyDescent="0.25">
      <c r="A526" t="s">
        <v>332</v>
      </c>
    </row>
    <row r="527" spans="1:1" x14ac:dyDescent="0.25">
      <c r="A527" t="s">
        <v>326</v>
      </c>
    </row>
    <row r="528" spans="1:1" x14ac:dyDescent="0.25">
      <c r="A528" t="s">
        <v>333</v>
      </c>
    </row>
    <row r="529" spans="1:1" x14ac:dyDescent="0.25">
      <c r="A529" t="s">
        <v>313</v>
      </c>
    </row>
    <row r="531" spans="1:1" x14ac:dyDescent="0.25">
      <c r="A531" t="s">
        <v>334</v>
      </c>
    </row>
    <row r="534" spans="1:1" x14ac:dyDescent="0.25">
      <c r="A534" t="s">
        <v>303</v>
      </c>
    </row>
    <row r="535" spans="1:1" x14ac:dyDescent="0.25">
      <c r="A535" t="s">
        <v>304</v>
      </c>
    </row>
    <row r="537" spans="1:1" x14ac:dyDescent="0.25">
      <c r="A537" t="s">
        <v>295</v>
      </c>
    </row>
    <row r="538" spans="1:1" x14ac:dyDescent="0.25">
      <c r="A538" t="s">
        <v>335</v>
      </c>
    </row>
    <row r="539" spans="1:1" x14ac:dyDescent="0.25">
      <c r="A539" t="s">
        <v>326</v>
      </c>
    </row>
    <row r="540" spans="1:1" x14ac:dyDescent="0.25">
      <c r="A540" t="s">
        <v>336</v>
      </c>
    </row>
    <row r="541" spans="1:1" x14ac:dyDescent="0.25">
      <c r="A541" t="s">
        <v>313</v>
      </c>
    </row>
    <row r="543" spans="1:1" x14ac:dyDescent="0.25">
      <c r="A543" t="s">
        <v>295</v>
      </c>
    </row>
    <row r="544" spans="1:1" x14ac:dyDescent="0.25">
      <c r="A544" t="s">
        <v>337</v>
      </c>
    </row>
    <row r="545" spans="1:1" x14ac:dyDescent="0.25">
      <c r="A545" t="s">
        <v>326</v>
      </c>
    </row>
    <row r="546" spans="1:1" x14ac:dyDescent="0.25">
      <c r="A546" t="s">
        <v>338</v>
      </c>
    </row>
    <row r="547" spans="1:1" x14ac:dyDescent="0.25">
      <c r="A547" t="s">
        <v>313</v>
      </c>
    </row>
    <row r="549" spans="1:1" x14ac:dyDescent="0.25">
      <c r="A549" t="s">
        <v>295</v>
      </c>
    </row>
    <row r="550" spans="1:1" x14ac:dyDescent="0.25">
      <c r="A550" t="s">
        <v>339</v>
      </c>
    </row>
    <row r="551" spans="1:1" x14ac:dyDescent="0.25">
      <c r="A551" t="s">
        <v>326</v>
      </c>
    </row>
    <row r="552" spans="1:1" x14ac:dyDescent="0.25">
      <c r="A552" t="s">
        <v>340</v>
      </c>
    </row>
    <row r="553" spans="1:1" x14ac:dyDescent="0.25">
      <c r="A553" t="s">
        <v>313</v>
      </c>
    </row>
    <row r="555" spans="1:1" x14ac:dyDescent="0.25">
      <c r="A555" t="s">
        <v>295</v>
      </c>
    </row>
    <row r="556" spans="1:1" x14ac:dyDescent="0.25">
      <c r="A556" t="s">
        <v>341</v>
      </c>
    </row>
    <row r="557" spans="1:1" x14ac:dyDescent="0.25">
      <c r="A557" t="s">
        <v>326</v>
      </c>
    </row>
    <row r="558" spans="1:1" x14ac:dyDescent="0.25">
      <c r="A558" t="s">
        <v>342</v>
      </c>
    </row>
    <row r="559" spans="1:1" x14ac:dyDescent="0.25">
      <c r="A559" t="s">
        <v>313</v>
      </c>
    </row>
    <row r="561" spans="1:1" x14ac:dyDescent="0.25">
      <c r="A561" t="s">
        <v>343</v>
      </c>
    </row>
    <row r="564" spans="1:1" x14ac:dyDescent="0.25">
      <c r="A564" t="s">
        <v>303</v>
      </c>
    </row>
    <row r="565" spans="1:1" x14ac:dyDescent="0.25">
      <c r="A565" t="s">
        <v>304</v>
      </c>
    </row>
    <row r="567" spans="1:1" x14ac:dyDescent="0.25">
      <c r="A567" t="s">
        <v>295</v>
      </c>
    </row>
    <row r="568" spans="1:1" x14ac:dyDescent="0.25">
      <c r="A568" t="s">
        <v>344</v>
      </c>
    </row>
    <row r="569" spans="1:1" x14ac:dyDescent="0.25">
      <c r="A569" t="s">
        <v>326</v>
      </c>
    </row>
    <row r="570" spans="1:1" x14ac:dyDescent="0.25">
      <c r="A570" t="s">
        <v>345</v>
      </c>
    </row>
    <row r="571" spans="1:1" x14ac:dyDescent="0.25">
      <c r="A571" t="s">
        <v>313</v>
      </c>
    </row>
    <row r="573" spans="1:1" x14ac:dyDescent="0.25">
      <c r="A573" t="s">
        <v>295</v>
      </c>
    </row>
    <row r="574" spans="1:1" x14ac:dyDescent="0.25">
      <c r="A574" t="s">
        <v>346</v>
      </c>
    </row>
    <row r="575" spans="1:1" x14ac:dyDescent="0.25">
      <c r="A575" t="s">
        <v>297</v>
      </c>
    </row>
    <row r="576" spans="1:1" x14ac:dyDescent="0.25">
      <c r="A576" t="s">
        <v>347</v>
      </c>
    </row>
    <row r="577" spans="1:1" x14ac:dyDescent="0.25">
      <c r="A577" t="s">
        <v>313</v>
      </c>
    </row>
    <row r="579" spans="1:1" x14ac:dyDescent="0.25">
      <c r="A579" t="s">
        <v>295</v>
      </c>
    </row>
    <row r="580" spans="1:1" x14ac:dyDescent="0.25">
      <c r="A580" t="s">
        <v>348</v>
      </c>
    </row>
    <row r="581" spans="1:1" x14ac:dyDescent="0.25">
      <c r="A581" t="s">
        <v>297</v>
      </c>
    </row>
    <row r="582" spans="1:1" x14ac:dyDescent="0.25">
      <c r="A582" t="s">
        <v>349</v>
      </c>
    </row>
    <row r="583" spans="1:1" x14ac:dyDescent="0.25">
      <c r="A583" t="s">
        <v>313</v>
      </c>
    </row>
    <row r="585" spans="1:1" x14ac:dyDescent="0.25">
      <c r="A585" t="s">
        <v>295</v>
      </c>
    </row>
    <row r="586" spans="1:1" x14ac:dyDescent="0.25">
      <c r="A586" t="s">
        <v>350</v>
      </c>
    </row>
    <row r="587" spans="1:1" x14ac:dyDescent="0.25">
      <c r="A587" t="s">
        <v>297</v>
      </c>
    </row>
    <row r="588" spans="1:1" x14ac:dyDescent="0.25">
      <c r="A588" t="s">
        <v>351</v>
      </c>
    </row>
    <row r="589" spans="1:1" x14ac:dyDescent="0.25">
      <c r="A589" t="s">
        <v>313</v>
      </c>
    </row>
    <row r="591" spans="1:1" x14ac:dyDescent="0.25">
      <c r="A591" t="s">
        <v>352</v>
      </c>
    </row>
    <row r="594" spans="1:1" x14ac:dyDescent="0.25">
      <c r="A594" t="s">
        <v>303</v>
      </c>
    </row>
    <row r="595" spans="1:1" x14ac:dyDescent="0.25">
      <c r="A595" t="s">
        <v>304</v>
      </c>
    </row>
    <row r="597" spans="1:1" x14ac:dyDescent="0.25">
      <c r="A597" t="s">
        <v>295</v>
      </c>
    </row>
    <row r="598" spans="1:1" x14ac:dyDescent="0.25">
      <c r="A598" t="s">
        <v>353</v>
      </c>
    </row>
    <row r="599" spans="1:1" x14ac:dyDescent="0.25">
      <c r="A599" t="s">
        <v>297</v>
      </c>
    </row>
    <row r="600" spans="1:1" x14ac:dyDescent="0.25">
      <c r="A600" t="s">
        <v>354</v>
      </c>
    </row>
    <row r="601" spans="1:1" x14ac:dyDescent="0.25">
      <c r="A601" t="s">
        <v>313</v>
      </c>
    </row>
    <row r="603" spans="1:1" x14ac:dyDescent="0.25">
      <c r="A603" t="s">
        <v>295</v>
      </c>
    </row>
    <row r="604" spans="1:1" x14ac:dyDescent="0.25">
      <c r="A604" t="s">
        <v>355</v>
      </c>
    </row>
    <row r="605" spans="1:1" x14ac:dyDescent="0.25">
      <c r="A605" t="s">
        <v>297</v>
      </c>
    </row>
    <row r="606" spans="1:1" x14ac:dyDescent="0.25">
      <c r="A606" t="s">
        <v>356</v>
      </c>
    </row>
    <row r="607" spans="1:1" x14ac:dyDescent="0.25">
      <c r="A607" t="s">
        <v>313</v>
      </c>
    </row>
    <row r="609" spans="1:1" x14ac:dyDescent="0.25">
      <c r="A609" t="s">
        <v>295</v>
      </c>
    </row>
    <row r="610" spans="1:1" x14ac:dyDescent="0.25">
      <c r="A610" t="s">
        <v>357</v>
      </c>
    </row>
    <row r="611" spans="1:1" x14ac:dyDescent="0.25">
      <c r="A611" t="s">
        <v>297</v>
      </c>
    </row>
    <row r="612" spans="1:1" x14ac:dyDescent="0.25">
      <c r="A612" t="s">
        <v>358</v>
      </c>
    </row>
    <row r="613" spans="1:1" x14ac:dyDescent="0.25">
      <c r="A613" t="s">
        <v>313</v>
      </c>
    </row>
    <row r="615" spans="1:1" x14ac:dyDescent="0.25">
      <c r="A615" t="s">
        <v>295</v>
      </c>
    </row>
    <row r="616" spans="1:1" x14ac:dyDescent="0.25">
      <c r="A616" t="s">
        <v>359</v>
      </c>
    </row>
    <row r="617" spans="1:1" x14ac:dyDescent="0.25">
      <c r="A617" t="s">
        <v>297</v>
      </c>
    </row>
    <row r="618" spans="1:1" x14ac:dyDescent="0.25">
      <c r="A618" t="s">
        <v>360</v>
      </c>
    </row>
    <row r="619" spans="1:1" x14ac:dyDescent="0.25">
      <c r="A619" t="s">
        <v>313</v>
      </c>
    </row>
    <row r="621" spans="1:1" x14ac:dyDescent="0.25">
      <c r="A621" t="s">
        <v>361</v>
      </c>
    </row>
    <row r="624" spans="1:1" x14ac:dyDescent="0.25">
      <c r="A624" t="s">
        <v>303</v>
      </c>
    </row>
    <row r="625" spans="1:1" x14ac:dyDescent="0.25">
      <c r="A625" t="s">
        <v>304</v>
      </c>
    </row>
    <row r="627" spans="1:1" x14ac:dyDescent="0.25">
      <c r="A627" t="s">
        <v>295</v>
      </c>
    </row>
    <row r="628" spans="1:1" x14ac:dyDescent="0.25">
      <c r="A628" t="s">
        <v>362</v>
      </c>
    </row>
    <row r="629" spans="1:1" x14ac:dyDescent="0.25">
      <c r="A629" t="s">
        <v>297</v>
      </c>
    </row>
    <row r="630" spans="1:1" x14ac:dyDescent="0.25">
      <c r="A630" t="s">
        <v>363</v>
      </c>
    </row>
    <row r="631" spans="1:1" x14ac:dyDescent="0.25">
      <c r="A631" t="s">
        <v>313</v>
      </c>
    </row>
    <row r="633" spans="1:1" x14ac:dyDescent="0.25">
      <c r="A633" t="s">
        <v>295</v>
      </c>
    </row>
    <row r="634" spans="1:1" x14ac:dyDescent="0.25">
      <c r="A634" t="s">
        <v>364</v>
      </c>
    </row>
    <row r="635" spans="1:1" x14ac:dyDescent="0.25">
      <c r="A635" t="s">
        <v>297</v>
      </c>
    </row>
    <row r="636" spans="1:1" x14ac:dyDescent="0.25">
      <c r="A636" t="s">
        <v>365</v>
      </c>
    </row>
    <row r="637" spans="1:1" x14ac:dyDescent="0.25">
      <c r="A637" t="s">
        <v>313</v>
      </c>
    </row>
    <row r="639" spans="1:1" x14ac:dyDescent="0.25">
      <c r="A639" t="s">
        <v>295</v>
      </c>
    </row>
    <row r="640" spans="1:1" x14ac:dyDescent="0.25">
      <c r="A640" t="s">
        <v>366</v>
      </c>
    </row>
    <row r="641" spans="1:1" x14ac:dyDescent="0.25">
      <c r="A641" t="s">
        <v>297</v>
      </c>
    </row>
    <row r="642" spans="1:1" x14ac:dyDescent="0.25">
      <c r="A642" t="s">
        <v>367</v>
      </c>
    </row>
    <row r="643" spans="1:1" x14ac:dyDescent="0.25">
      <c r="A643" t="s">
        <v>368</v>
      </c>
    </row>
    <row r="645" spans="1:1" x14ac:dyDescent="0.25">
      <c r="A645" t="s">
        <v>295</v>
      </c>
    </row>
    <row r="646" spans="1:1" x14ac:dyDescent="0.25">
      <c r="A646" t="s">
        <v>369</v>
      </c>
    </row>
    <row r="647" spans="1:1" x14ac:dyDescent="0.25">
      <c r="A647" t="s">
        <v>326</v>
      </c>
    </row>
    <row r="648" spans="1:1" x14ac:dyDescent="0.25">
      <c r="A648" t="s">
        <v>370</v>
      </c>
    </row>
    <row r="649" spans="1:1" x14ac:dyDescent="0.25">
      <c r="A649" t="s">
        <v>371</v>
      </c>
    </row>
    <row r="651" spans="1:1" x14ac:dyDescent="0.25">
      <c r="A651" t="s">
        <v>372</v>
      </c>
    </row>
    <row r="654" spans="1:1" x14ac:dyDescent="0.25">
      <c r="A654" t="s">
        <v>303</v>
      </c>
    </row>
    <row r="655" spans="1:1" x14ac:dyDescent="0.25">
      <c r="A655" t="s">
        <v>304</v>
      </c>
    </row>
    <row r="657" spans="1:1" x14ac:dyDescent="0.25">
      <c r="A657" t="s">
        <v>295</v>
      </c>
    </row>
    <row r="658" spans="1:1" x14ac:dyDescent="0.25">
      <c r="A658" t="s">
        <v>373</v>
      </c>
    </row>
    <row r="659" spans="1:1" x14ac:dyDescent="0.25">
      <c r="A659" t="s">
        <v>326</v>
      </c>
    </row>
    <row r="660" spans="1:1" x14ac:dyDescent="0.25">
      <c r="A660" t="s">
        <v>374</v>
      </c>
    </row>
    <row r="661" spans="1:1" x14ac:dyDescent="0.25">
      <c r="A661" t="s">
        <v>371</v>
      </c>
    </row>
    <row r="663" spans="1:1" x14ac:dyDescent="0.25">
      <c r="A663" t="s">
        <v>295</v>
      </c>
    </row>
    <row r="664" spans="1:1" x14ac:dyDescent="0.25">
      <c r="A664" t="s">
        <v>375</v>
      </c>
    </row>
    <row r="665" spans="1:1" x14ac:dyDescent="0.25">
      <c r="A665" t="s">
        <v>326</v>
      </c>
    </row>
    <row r="666" spans="1:1" x14ac:dyDescent="0.25">
      <c r="A666" t="s">
        <v>376</v>
      </c>
    </row>
    <row r="667" spans="1:1" x14ac:dyDescent="0.25">
      <c r="A667" t="s">
        <v>371</v>
      </c>
    </row>
    <row r="669" spans="1:1" x14ac:dyDescent="0.25">
      <c r="A669" t="s">
        <v>295</v>
      </c>
    </row>
    <row r="670" spans="1:1" x14ac:dyDescent="0.25">
      <c r="A670" t="s">
        <v>377</v>
      </c>
    </row>
    <row r="671" spans="1:1" x14ac:dyDescent="0.25">
      <c r="A671" t="s">
        <v>326</v>
      </c>
    </row>
    <row r="672" spans="1:1" x14ac:dyDescent="0.25">
      <c r="A672" t="s">
        <v>378</v>
      </c>
    </row>
    <row r="673" spans="1:1" x14ac:dyDescent="0.25">
      <c r="A673" t="s">
        <v>371</v>
      </c>
    </row>
    <row r="675" spans="1:1" x14ac:dyDescent="0.25">
      <c r="A675" t="s">
        <v>295</v>
      </c>
    </row>
    <row r="676" spans="1:1" x14ac:dyDescent="0.25">
      <c r="A676" t="s">
        <v>379</v>
      </c>
    </row>
    <row r="677" spans="1:1" x14ac:dyDescent="0.25">
      <c r="A677" t="s">
        <v>326</v>
      </c>
    </row>
    <row r="678" spans="1:1" x14ac:dyDescent="0.25">
      <c r="A678" t="s">
        <v>380</v>
      </c>
    </row>
    <row r="679" spans="1:1" x14ac:dyDescent="0.25">
      <c r="A679" t="s">
        <v>371</v>
      </c>
    </row>
    <row r="681" spans="1:1" x14ac:dyDescent="0.25">
      <c r="A681" t="s">
        <v>381</v>
      </c>
    </row>
    <row r="684" spans="1:1" x14ac:dyDescent="0.25">
      <c r="A684" t="s">
        <v>303</v>
      </c>
    </row>
    <row r="685" spans="1:1" x14ac:dyDescent="0.25">
      <c r="A685" t="s">
        <v>304</v>
      </c>
    </row>
    <row r="687" spans="1:1" x14ac:dyDescent="0.25">
      <c r="A687" t="s">
        <v>295</v>
      </c>
    </row>
    <row r="688" spans="1:1" x14ac:dyDescent="0.25">
      <c r="A688" t="s">
        <v>382</v>
      </c>
    </row>
    <row r="689" spans="1:1" x14ac:dyDescent="0.25">
      <c r="A689" t="s">
        <v>326</v>
      </c>
    </row>
    <row r="690" spans="1:1" x14ac:dyDescent="0.25">
      <c r="A690" t="s">
        <v>383</v>
      </c>
    </row>
    <row r="691" spans="1:1" x14ac:dyDescent="0.25">
      <c r="A691" t="s">
        <v>371</v>
      </c>
    </row>
    <row r="693" spans="1:1" x14ac:dyDescent="0.25">
      <c r="A693" t="s">
        <v>295</v>
      </c>
    </row>
    <row r="694" spans="1:1" x14ac:dyDescent="0.25">
      <c r="A694" t="s">
        <v>384</v>
      </c>
    </row>
    <row r="695" spans="1:1" x14ac:dyDescent="0.25">
      <c r="A695" t="s">
        <v>326</v>
      </c>
    </row>
    <row r="696" spans="1:1" x14ac:dyDescent="0.25">
      <c r="A696" t="s">
        <v>385</v>
      </c>
    </row>
    <row r="697" spans="1:1" x14ac:dyDescent="0.25">
      <c r="A697" t="s">
        <v>371</v>
      </c>
    </row>
    <row r="699" spans="1:1" x14ac:dyDescent="0.25">
      <c r="A699" t="s">
        <v>295</v>
      </c>
    </row>
    <row r="700" spans="1:1" x14ac:dyDescent="0.25">
      <c r="A700" t="s">
        <v>386</v>
      </c>
    </row>
    <row r="701" spans="1:1" x14ac:dyDescent="0.25">
      <c r="A701" t="s">
        <v>326</v>
      </c>
    </row>
    <row r="702" spans="1:1" x14ac:dyDescent="0.25">
      <c r="A702" t="s">
        <v>387</v>
      </c>
    </row>
    <row r="703" spans="1:1" x14ac:dyDescent="0.25">
      <c r="A703" t="s">
        <v>371</v>
      </c>
    </row>
    <row r="705" spans="1:1" x14ac:dyDescent="0.25">
      <c r="A705" t="s">
        <v>295</v>
      </c>
    </row>
    <row r="706" spans="1:1" x14ac:dyDescent="0.25">
      <c r="A706" t="s">
        <v>388</v>
      </c>
    </row>
    <row r="707" spans="1:1" x14ac:dyDescent="0.25">
      <c r="A707" t="s">
        <v>326</v>
      </c>
    </row>
    <row r="708" spans="1:1" x14ac:dyDescent="0.25">
      <c r="A708" t="s">
        <v>389</v>
      </c>
    </row>
    <row r="709" spans="1:1" x14ac:dyDescent="0.25">
      <c r="A709" t="s">
        <v>371</v>
      </c>
    </row>
    <row r="711" spans="1:1" x14ac:dyDescent="0.25">
      <c r="A711" t="s">
        <v>390</v>
      </c>
    </row>
    <row r="714" spans="1:1" x14ac:dyDescent="0.25">
      <c r="A714" t="s">
        <v>303</v>
      </c>
    </row>
    <row r="715" spans="1:1" x14ac:dyDescent="0.25">
      <c r="A715" t="s">
        <v>304</v>
      </c>
    </row>
    <row r="717" spans="1:1" x14ac:dyDescent="0.25">
      <c r="A717" t="s">
        <v>295</v>
      </c>
    </row>
    <row r="718" spans="1:1" x14ac:dyDescent="0.25">
      <c r="A718" t="s">
        <v>391</v>
      </c>
    </row>
    <row r="719" spans="1:1" x14ac:dyDescent="0.25">
      <c r="A719" t="s">
        <v>297</v>
      </c>
    </row>
    <row r="720" spans="1:1" x14ac:dyDescent="0.25">
      <c r="A720" t="s">
        <v>392</v>
      </c>
    </row>
    <row r="721" spans="1:1" x14ac:dyDescent="0.25">
      <c r="A721" t="s">
        <v>299</v>
      </c>
    </row>
    <row r="723" spans="1:1" x14ac:dyDescent="0.25">
      <c r="A723" t="s">
        <v>295</v>
      </c>
    </row>
    <row r="724" spans="1:1" x14ac:dyDescent="0.25">
      <c r="A724" t="s">
        <v>393</v>
      </c>
    </row>
    <row r="725" spans="1:1" x14ac:dyDescent="0.25">
      <c r="A725" t="s">
        <v>297</v>
      </c>
    </row>
    <row r="726" spans="1:1" x14ac:dyDescent="0.25">
      <c r="A726" t="s">
        <v>394</v>
      </c>
    </row>
    <row r="727" spans="1:1" x14ac:dyDescent="0.25">
      <c r="A727" t="s">
        <v>299</v>
      </c>
    </row>
    <row r="729" spans="1:1" x14ac:dyDescent="0.25">
      <c r="A729" t="s">
        <v>295</v>
      </c>
    </row>
    <row r="730" spans="1:1" x14ac:dyDescent="0.25">
      <c r="A730" t="s">
        <v>395</v>
      </c>
    </row>
    <row r="731" spans="1:1" x14ac:dyDescent="0.25">
      <c r="A731" t="s">
        <v>297</v>
      </c>
    </row>
    <row r="732" spans="1:1" x14ac:dyDescent="0.25">
      <c r="A732" t="s">
        <v>396</v>
      </c>
    </row>
    <row r="733" spans="1:1" x14ac:dyDescent="0.25">
      <c r="A733" t="s">
        <v>299</v>
      </c>
    </row>
    <row r="735" spans="1:1" x14ac:dyDescent="0.25">
      <c r="A735" t="s">
        <v>295</v>
      </c>
    </row>
    <row r="736" spans="1:1" x14ac:dyDescent="0.25">
      <c r="A736" t="s">
        <v>397</v>
      </c>
    </row>
    <row r="737" spans="1:1" x14ac:dyDescent="0.25">
      <c r="A737" t="s">
        <v>297</v>
      </c>
    </row>
    <row r="738" spans="1:1" x14ac:dyDescent="0.25">
      <c r="A738" t="s">
        <v>398</v>
      </c>
    </row>
    <row r="739" spans="1:1" x14ac:dyDescent="0.25">
      <c r="A739" t="s">
        <v>299</v>
      </c>
    </row>
    <row r="741" spans="1:1" x14ac:dyDescent="0.25">
      <c r="A741" t="s">
        <v>399</v>
      </c>
    </row>
    <row r="744" spans="1:1" x14ac:dyDescent="0.25">
      <c r="A744" t="s">
        <v>303</v>
      </c>
    </row>
    <row r="745" spans="1:1" x14ac:dyDescent="0.25">
      <c r="A745" t="s">
        <v>304</v>
      </c>
    </row>
    <row r="747" spans="1:1" x14ac:dyDescent="0.25">
      <c r="A747" t="s">
        <v>295</v>
      </c>
    </row>
    <row r="748" spans="1:1" x14ac:dyDescent="0.25">
      <c r="A748" t="s">
        <v>400</v>
      </c>
    </row>
    <row r="749" spans="1:1" x14ac:dyDescent="0.25">
      <c r="A749" t="s">
        <v>297</v>
      </c>
    </row>
    <row r="750" spans="1:1" x14ac:dyDescent="0.25">
      <c r="A750" t="s">
        <v>401</v>
      </c>
    </row>
    <row r="751" spans="1:1" x14ac:dyDescent="0.25">
      <c r="A751" t="s">
        <v>299</v>
      </c>
    </row>
    <row r="753" spans="1:1" x14ac:dyDescent="0.25">
      <c r="A753" t="s">
        <v>295</v>
      </c>
    </row>
    <row r="754" spans="1:1" x14ac:dyDescent="0.25">
      <c r="A754" t="s">
        <v>402</v>
      </c>
    </row>
    <row r="755" spans="1:1" x14ac:dyDescent="0.25">
      <c r="A755" t="s">
        <v>297</v>
      </c>
    </row>
    <row r="756" spans="1:1" x14ac:dyDescent="0.25">
      <c r="A756" t="s">
        <v>403</v>
      </c>
    </row>
    <row r="757" spans="1:1" x14ac:dyDescent="0.25">
      <c r="A757" t="s">
        <v>299</v>
      </c>
    </row>
    <row r="759" spans="1:1" x14ac:dyDescent="0.25">
      <c r="A759" t="s">
        <v>295</v>
      </c>
    </row>
    <row r="760" spans="1:1" x14ac:dyDescent="0.25">
      <c r="A760" t="s">
        <v>404</v>
      </c>
    </row>
    <row r="761" spans="1:1" x14ac:dyDescent="0.25">
      <c r="A761" t="s">
        <v>297</v>
      </c>
    </row>
    <row r="762" spans="1:1" x14ac:dyDescent="0.25">
      <c r="A762" t="s">
        <v>405</v>
      </c>
    </row>
    <row r="763" spans="1:1" x14ac:dyDescent="0.25">
      <c r="A763" t="s">
        <v>299</v>
      </c>
    </row>
    <row r="765" spans="1:1" x14ac:dyDescent="0.25">
      <c r="A765" t="s">
        <v>295</v>
      </c>
    </row>
    <row r="766" spans="1:1" x14ac:dyDescent="0.25">
      <c r="A766" t="s">
        <v>406</v>
      </c>
    </row>
    <row r="767" spans="1:1" x14ac:dyDescent="0.25">
      <c r="A767" t="s">
        <v>297</v>
      </c>
    </row>
    <row r="768" spans="1:1" x14ac:dyDescent="0.25">
      <c r="A768" t="s">
        <v>318</v>
      </c>
    </row>
    <row r="769" spans="1:1" x14ac:dyDescent="0.25">
      <c r="A769" t="s">
        <v>319</v>
      </c>
    </row>
    <row r="771" spans="1:1" x14ac:dyDescent="0.25">
      <c r="A771" t="s">
        <v>407</v>
      </c>
    </row>
    <row r="774" spans="1:1" x14ac:dyDescent="0.25">
      <c r="A774" t="s">
        <v>303</v>
      </c>
    </row>
    <row r="775" spans="1:1" x14ac:dyDescent="0.25">
      <c r="A775" t="s">
        <v>304</v>
      </c>
    </row>
    <row r="777" spans="1:1" x14ac:dyDescent="0.25">
      <c r="A777" t="s">
        <v>295</v>
      </c>
    </row>
    <row r="778" spans="1:1" x14ac:dyDescent="0.25">
      <c r="A778" t="s">
        <v>408</v>
      </c>
    </row>
    <row r="779" spans="1:1" x14ac:dyDescent="0.25">
      <c r="A779" t="s">
        <v>297</v>
      </c>
    </row>
    <row r="780" spans="1:1" x14ac:dyDescent="0.25">
      <c r="A780" t="s">
        <v>321</v>
      </c>
    </row>
    <row r="781" spans="1:1" x14ac:dyDescent="0.25">
      <c r="A781" t="s">
        <v>319</v>
      </c>
    </row>
    <row r="783" spans="1:1" x14ac:dyDescent="0.25">
      <c r="A783" t="s">
        <v>295</v>
      </c>
    </row>
    <row r="784" spans="1:1" x14ac:dyDescent="0.25">
      <c r="A784" t="s">
        <v>409</v>
      </c>
    </row>
    <row r="785" spans="1:1" x14ac:dyDescent="0.25">
      <c r="A785" t="s">
        <v>297</v>
      </c>
    </row>
    <row r="786" spans="1:1" x14ac:dyDescent="0.25">
      <c r="A786" t="s">
        <v>410</v>
      </c>
    </row>
    <row r="787" spans="1:1" x14ac:dyDescent="0.25">
      <c r="A787" t="s">
        <v>313</v>
      </c>
    </row>
    <row r="789" spans="1:1" x14ac:dyDescent="0.25">
      <c r="A789" t="s">
        <v>295</v>
      </c>
    </row>
    <row r="790" spans="1:1" x14ac:dyDescent="0.25">
      <c r="A790" t="s">
        <v>411</v>
      </c>
    </row>
    <row r="791" spans="1:1" x14ac:dyDescent="0.25">
      <c r="A791" t="s">
        <v>326</v>
      </c>
    </row>
    <row r="792" spans="1:1" x14ac:dyDescent="0.25">
      <c r="A792" t="s">
        <v>412</v>
      </c>
    </row>
    <row r="793" spans="1:1" x14ac:dyDescent="0.25">
      <c r="A793" t="s">
        <v>313</v>
      </c>
    </row>
    <row r="795" spans="1:1" x14ac:dyDescent="0.25">
      <c r="A795" t="s">
        <v>295</v>
      </c>
    </row>
    <row r="796" spans="1:1" x14ac:dyDescent="0.25">
      <c r="A796" t="s">
        <v>413</v>
      </c>
    </row>
    <row r="797" spans="1:1" x14ac:dyDescent="0.25">
      <c r="A797" t="s">
        <v>326</v>
      </c>
    </row>
    <row r="798" spans="1:1" x14ac:dyDescent="0.25">
      <c r="A798" t="s">
        <v>414</v>
      </c>
    </row>
    <row r="799" spans="1:1" x14ac:dyDescent="0.25">
      <c r="A799" t="s">
        <v>313</v>
      </c>
    </row>
    <row r="801" spans="1:1" x14ac:dyDescent="0.25">
      <c r="A801" t="s">
        <v>415</v>
      </c>
    </row>
    <row r="804" spans="1:1" x14ac:dyDescent="0.25">
      <c r="A804" t="s">
        <v>303</v>
      </c>
    </row>
    <row r="805" spans="1:1" x14ac:dyDescent="0.25">
      <c r="A805" t="s">
        <v>304</v>
      </c>
    </row>
    <row r="807" spans="1:1" x14ac:dyDescent="0.25">
      <c r="A807" t="s">
        <v>295</v>
      </c>
    </row>
    <row r="808" spans="1:1" x14ac:dyDescent="0.25">
      <c r="A808" t="s">
        <v>416</v>
      </c>
    </row>
    <row r="809" spans="1:1" x14ac:dyDescent="0.25">
      <c r="A809" t="s">
        <v>326</v>
      </c>
    </row>
    <row r="810" spans="1:1" x14ac:dyDescent="0.25">
      <c r="A810" t="s">
        <v>417</v>
      </c>
    </row>
    <row r="811" spans="1:1" x14ac:dyDescent="0.25">
      <c r="A811" t="s">
        <v>313</v>
      </c>
    </row>
    <row r="813" spans="1:1" x14ac:dyDescent="0.25">
      <c r="A813" t="s">
        <v>295</v>
      </c>
    </row>
    <row r="814" spans="1:1" x14ac:dyDescent="0.25">
      <c r="A814" t="s">
        <v>418</v>
      </c>
    </row>
    <row r="815" spans="1:1" x14ac:dyDescent="0.25">
      <c r="A815" t="s">
        <v>326</v>
      </c>
    </row>
    <row r="816" spans="1:1" x14ac:dyDescent="0.25">
      <c r="A816" t="s">
        <v>419</v>
      </c>
    </row>
    <row r="817" spans="1:1" x14ac:dyDescent="0.25">
      <c r="A817" t="s">
        <v>313</v>
      </c>
    </row>
    <row r="819" spans="1:1" x14ac:dyDescent="0.25">
      <c r="A819" t="s">
        <v>295</v>
      </c>
    </row>
    <row r="820" spans="1:1" x14ac:dyDescent="0.25">
      <c r="A820" t="s">
        <v>420</v>
      </c>
    </row>
    <row r="821" spans="1:1" x14ac:dyDescent="0.25">
      <c r="A821" t="s">
        <v>326</v>
      </c>
    </row>
    <row r="822" spans="1:1" x14ac:dyDescent="0.25">
      <c r="A822" t="s">
        <v>421</v>
      </c>
    </row>
    <row r="823" spans="1:1" x14ac:dyDescent="0.25">
      <c r="A823" t="s">
        <v>313</v>
      </c>
    </row>
    <row r="825" spans="1:1" x14ac:dyDescent="0.25">
      <c r="A825" t="s">
        <v>295</v>
      </c>
    </row>
    <row r="826" spans="1:1" x14ac:dyDescent="0.25">
      <c r="A826" t="s">
        <v>422</v>
      </c>
    </row>
    <row r="827" spans="1:1" x14ac:dyDescent="0.25">
      <c r="A827" t="s">
        <v>326</v>
      </c>
    </row>
    <row r="828" spans="1:1" x14ac:dyDescent="0.25">
      <c r="A828" t="s">
        <v>423</v>
      </c>
    </row>
    <row r="829" spans="1:1" x14ac:dyDescent="0.25">
      <c r="A829" t="s">
        <v>313</v>
      </c>
    </row>
    <row r="831" spans="1:1" x14ac:dyDescent="0.25">
      <c r="A831" t="s">
        <v>424</v>
      </c>
    </row>
    <row r="834" spans="1:1" x14ac:dyDescent="0.25">
      <c r="A834" t="s">
        <v>303</v>
      </c>
    </row>
    <row r="835" spans="1:1" x14ac:dyDescent="0.25">
      <c r="A835" t="s">
        <v>304</v>
      </c>
    </row>
    <row r="837" spans="1:1" x14ac:dyDescent="0.25">
      <c r="A837" t="s">
        <v>295</v>
      </c>
    </row>
    <row r="838" spans="1:1" x14ac:dyDescent="0.25">
      <c r="A838" t="s">
        <v>425</v>
      </c>
    </row>
    <row r="839" spans="1:1" x14ac:dyDescent="0.25">
      <c r="A839" t="s">
        <v>326</v>
      </c>
    </row>
    <row r="840" spans="1:1" x14ac:dyDescent="0.25">
      <c r="A840" t="s">
        <v>426</v>
      </c>
    </row>
    <row r="841" spans="1:1" x14ac:dyDescent="0.25">
      <c r="A841" t="s">
        <v>313</v>
      </c>
    </row>
    <row r="843" spans="1:1" x14ac:dyDescent="0.25">
      <c r="A843" t="s">
        <v>295</v>
      </c>
    </row>
    <row r="844" spans="1:1" x14ac:dyDescent="0.25">
      <c r="A844" t="s">
        <v>427</v>
      </c>
    </row>
    <row r="845" spans="1:1" x14ac:dyDescent="0.25">
      <c r="A845" t="s">
        <v>326</v>
      </c>
    </row>
    <row r="846" spans="1:1" x14ac:dyDescent="0.25">
      <c r="A846" t="s">
        <v>428</v>
      </c>
    </row>
    <row r="847" spans="1:1" x14ac:dyDescent="0.25">
      <c r="A847" t="s">
        <v>313</v>
      </c>
    </row>
    <row r="849" spans="1:1" x14ac:dyDescent="0.25">
      <c r="A849" t="s">
        <v>295</v>
      </c>
    </row>
    <row r="850" spans="1:1" x14ac:dyDescent="0.25">
      <c r="A850" t="s">
        <v>429</v>
      </c>
    </row>
    <row r="851" spans="1:1" x14ac:dyDescent="0.25">
      <c r="A851" t="s">
        <v>326</v>
      </c>
    </row>
    <row r="852" spans="1:1" x14ac:dyDescent="0.25">
      <c r="A852" t="s">
        <v>430</v>
      </c>
    </row>
    <row r="853" spans="1:1" x14ac:dyDescent="0.25">
      <c r="A853" t="s">
        <v>371</v>
      </c>
    </row>
    <row r="855" spans="1:1" x14ac:dyDescent="0.25">
      <c r="A855" t="s">
        <v>295</v>
      </c>
    </row>
    <row r="856" spans="1:1" x14ac:dyDescent="0.25">
      <c r="A856" t="s">
        <v>431</v>
      </c>
    </row>
    <row r="857" spans="1:1" x14ac:dyDescent="0.25">
      <c r="A857" t="s">
        <v>326</v>
      </c>
    </row>
    <row r="858" spans="1:1" x14ac:dyDescent="0.25">
      <c r="A858" t="s">
        <v>432</v>
      </c>
    </row>
    <row r="859" spans="1:1" x14ac:dyDescent="0.25">
      <c r="A859" t="s">
        <v>371</v>
      </c>
    </row>
    <row r="861" spans="1:1" x14ac:dyDescent="0.25">
      <c r="A861" t="s">
        <v>433</v>
      </c>
    </row>
    <row r="864" spans="1:1" x14ac:dyDescent="0.25">
      <c r="A864" t="s">
        <v>303</v>
      </c>
    </row>
    <row r="865" spans="1:1" x14ac:dyDescent="0.25">
      <c r="A865" t="s">
        <v>304</v>
      </c>
    </row>
    <row r="867" spans="1:1" x14ac:dyDescent="0.25">
      <c r="A867" t="s">
        <v>295</v>
      </c>
    </row>
    <row r="868" spans="1:1" x14ac:dyDescent="0.25">
      <c r="A868" t="s">
        <v>434</v>
      </c>
    </row>
    <row r="869" spans="1:1" x14ac:dyDescent="0.25">
      <c r="A869" t="s">
        <v>326</v>
      </c>
    </row>
    <row r="870" spans="1:1" x14ac:dyDescent="0.25">
      <c r="A870" t="s">
        <v>435</v>
      </c>
    </row>
    <row r="871" spans="1:1" x14ac:dyDescent="0.25">
      <c r="A871" t="s">
        <v>371</v>
      </c>
    </row>
    <row r="873" spans="1:1" x14ac:dyDescent="0.25">
      <c r="A873" t="s">
        <v>295</v>
      </c>
    </row>
    <row r="874" spans="1:1" x14ac:dyDescent="0.25">
      <c r="A874" t="s">
        <v>436</v>
      </c>
    </row>
    <row r="875" spans="1:1" x14ac:dyDescent="0.25">
      <c r="A875" t="s">
        <v>326</v>
      </c>
    </row>
    <row r="876" spans="1:1" x14ac:dyDescent="0.25">
      <c r="A876" t="s">
        <v>437</v>
      </c>
    </row>
    <row r="877" spans="1:1" x14ac:dyDescent="0.25">
      <c r="A877" t="s">
        <v>371</v>
      </c>
    </row>
    <row r="879" spans="1:1" x14ac:dyDescent="0.25">
      <c r="A879" t="s">
        <v>295</v>
      </c>
    </row>
    <row r="880" spans="1:1" x14ac:dyDescent="0.25">
      <c r="A880" t="s">
        <v>438</v>
      </c>
    </row>
    <row r="881" spans="1:1" x14ac:dyDescent="0.25">
      <c r="A881" t="s">
        <v>326</v>
      </c>
    </row>
    <row r="882" spans="1:1" x14ac:dyDescent="0.25">
      <c r="A882" t="s">
        <v>439</v>
      </c>
    </row>
    <row r="883" spans="1:1" x14ac:dyDescent="0.25">
      <c r="A883" t="s">
        <v>371</v>
      </c>
    </row>
    <row r="885" spans="1:1" x14ac:dyDescent="0.25">
      <c r="A885" t="s">
        <v>295</v>
      </c>
    </row>
    <row r="886" spans="1:1" x14ac:dyDescent="0.25">
      <c r="A886" t="s">
        <v>440</v>
      </c>
    </row>
    <row r="887" spans="1:1" x14ac:dyDescent="0.25">
      <c r="A887" t="s">
        <v>326</v>
      </c>
    </row>
    <row r="888" spans="1:1" x14ac:dyDescent="0.25">
      <c r="A888" t="s">
        <v>441</v>
      </c>
    </row>
    <row r="889" spans="1:1" x14ac:dyDescent="0.25">
      <c r="A889" t="s">
        <v>371</v>
      </c>
    </row>
    <row r="891" spans="1:1" x14ac:dyDescent="0.25">
      <c r="A891" t="s">
        <v>442</v>
      </c>
    </row>
    <row r="894" spans="1:1" x14ac:dyDescent="0.25">
      <c r="A894" t="s">
        <v>303</v>
      </c>
    </row>
    <row r="895" spans="1:1" x14ac:dyDescent="0.25">
      <c r="A895" t="s">
        <v>304</v>
      </c>
    </row>
    <row r="897" spans="1:1" x14ac:dyDescent="0.25">
      <c r="A897" t="s">
        <v>295</v>
      </c>
    </row>
    <row r="898" spans="1:1" x14ac:dyDescent="0.25">
      <c r="A898" t="s">
        <v>443</v>
      </c>
    </row>
    <row r="899" spans="1:1" x14ac:dyDescent="0.25">
      <c r="A899" t="s">
        <v>326</v>
      </c>
    </row>
    <row r="900" spans="1:1" x14ac:dyDescent="0.25">
      <c r="A900" t="s">
        <v>441</v>
      </c>
    </row>
    <row r="901" spans="1:1" x14ac:dyDescent="0.25">
      <c r="A901" t="s">
        <v>371</v>
      </c>
    </row>
    <row r="903" spans="1:1" x14ac:dyDescent="0.25">
      <c r="A903" t="s">
        <v>295</v>
      </c>
    </row>
    <row r="904" spans="1:1" x14ac:dyDescent="0.25">
      <c r="A904" t="s">
        <v>444</v>
      </c>
    </row>
    <row r="905" spans="1:1" x14ac:dyDescent="0.25">
      <c r="A905" t="s">
        <v>326</v>
      </c>
    </row>
    <row r="906" spans="1:1" x14ac:dyDescent="0.25">
      <c r="A906" t="s">
        <v>441</v>
      </c>
    </row>
    <row r="907" spans="1:1" x14ac:dyDescent="0.25">
      <c r="A907" t="s">
        <v>371</v>
      </c>
    </row>
    <row r="909" spans="1:1" x14ac:dyDescent="0.25">
      <c r="A909" t="s">
        <v>295</v>
      </c>
    </row>
    <row r="910" spans="1:1" x14ac:dyDescent="0.25">
      <c r="A910" t="s">
        <v>445</v>
      </c>
    </row>
    <row r="911" spans="1:1" x14ac:dyDescent="0.25">
      <c r="A911" t="s">
        <v>326</v>
      </c>
    </row>
    <row r="912" spans="1:1" x14ac:dyDescent="0.25">
      <c r="A912" t="s">
        <v>441</v>
      </c>
    </row>
    <row r="913" spans="1:1" x14ac:dyDescent="0.25">
      <c r="A913" t="s">
        <v>371</v>
      </c>
    </row>
    <row r="915" spans="1:1" x14ac:dyDescent="0.25">
      <c r="A915" t="s">
        <v>295</v>
      </c>
    </row>
    <row r="916" spans="1:1" x14ac:dyDescent="0.25">
      <c r="A916" t="s">
        <v>446</v>
      </c>
    </row>
    <row r="917" spans="1:1" x14ac:dyDescent="0.25">
      <c r="A917" t="s">
        <v>326</v>
      </c>
    </row>
    <row r="918" spans="1:1" x14ac:dyDescent="0.25">
      <c r="A918" t="s">
        <v>441</v>
      </c>
    </row>
    <row r="919" spans="1:1" x14ac:dyDescent="0.25">
      <c r="A919" t="s">
        <v>371</v>
      </c>
    </row>
    <row r="921" spans="1:1" x14ac:dyDescent="0.25">
      <c r="A921" t="s">
        <v>447</v>
      </c>
    </row>
    <row r="924" spans="1:1" x14ac:dyDescent="0.25">
      <c r="A924" t="s">
        <v>303</v>
      </c>
    </row>
    <row r="925" spans="1:1" x14ac:dyDescent="0.25">
      <c r="A925" t="s">
        <v>304</v>
      </c>
    </row>
    <row r="927" spans="1:1" x14ac:dyDescent="0.25">
      <c r="A927" t="s">
        <v>295</v>
      </c>
    </row>
    <row r="928" spans="1:1" x14ac:dyDescent="0.25">
      <c r="A928" t="s">
        <v>448</v>
      </c>
    </row>
    <row r="929" spans="1:1" x14ac:dyDescent="0.25">
      <c r="A929" t="s">
        <v>297</v>
      </c>
    </row>
    <row r="930" spans="1:1" x14ac:dyDescent="0.25">
      <c r="A930" t="s">
        <v>449</v>
      </c>
    </row>
    <row r="931" spans="1:1" x14ac:dyDescent="0.25">
      <c r="A931" t="s">
        <v>313</v>
      </c>
    </row>
    <row r="933" spans="1:1" x14ac:dyDescent="0.25">
      <c r="A933" t="s">
        <v>295</v>
      </c>
    </row>
    <row r="934" spans="1:1" x14ac:dyDescent="0.25">
      <c r="A934" t="s">
        <v>450</v>
      </c>
    </row>
    <row r="935" spans="1:1" x14ac:dyDescent="0.25">
      <c r="A935" t="s">
        <v>297</v>
      </c>
    </row>
    <row r="936" spans="1:1" x14ac:dyDescent="0.25">
      <c r="A936" t="s">
        <v>451</v>
      </c>
    </row>
    <row r="937" spans="1:1" x14ac:dyDescent="0.25">
      <c r="A937" t="s">
        <v>313</v>
      </c>
    </row>
    <row r="939" spans="1:1" x14ac:dyDescent="0.25">
      <c r="A939" t="s">
        <v>295</v>
      </c>
    </row>
    <row r="940" spans="1:1" x14ac:dyDescent="0.25">
      <c r="A940" t="s">
        <v>452</v>
      </c>
    </row>
    <row r="941" spans="1:1" x14ac:dyDescent="0.25">
      <c r="A941" t="s">
        <v>297</v>
      </c>
    </row>
    <row r="942" spans="1:1" x14ac:dyDescent="0.25">
      <c r="A942" t="s">
        <v>453</v>
      </c>
    </row>
    <row r="943" spans="1:1" x14ac:dyDescent="0.25">
      <c r="A943" t="s">
        <v>313</v>
      </c>
    </row>
    <row r="945" spans="1:1" x14ac:dyDescent="0.25">
      <c r="A945" t="s">
        <v>295</v>
      </c>
    </row>
    <row r="946" spans="1:1" x14ac:dyDescent="0.25">
      <c r="A946" t="s">
        <v>454</v>
      </c>
    </row>
    <row r="947" spans="1:1" x14ac:dyDescent="0.25">
      <c r="A947" t="s">
        <v>297</v>
      </c>
    </row>
    <row r="948" spans="1:1" x14ac:dyDescent="0.25">
      <c r="A948" t="s">
        <v>455</v>
      </c>
    </row>
    <row r="949" spans="1:1" x14ac:dyDescent="0.25">
      <c r="A949" t="s">
        <v>313</v>
      </c>
    </row>
    <row r="951" spans="1:1" x14ac:dyDescent="0.25">
      <c r="A951" t="s">
        <v>456</v>
      </c>
    </row>
    <row r="954" spans="1:1" x14ac:dyDescent="0.25">
      <c r="A954" t="s">
        <v>303</v>
      </c>
    </row>
    <row r="955" spans="1:1" x14ac:dyDescent="0.25">
      <c r="A955" t="s">
        <v>304</v>
      </c>
    </row>
    <row r="957" spans="1:1" x14ac:dyDescent="0.25">
      <c r="A957" t="s">
        <v>295</v>
      </c>
    </row>
    <row r="958" spans="1:1" x14ac:dyDescent="0.25">
      <c r="A958" t="s">
        <v>457</v>
      </c>
    </row>
    <row r="959" spans="1:1" x14ac:dyDescent="0.25">
      <c r="A959" t="s">
        <v>297</v>
      </c>
    </row>
    <row r="960" spans="1:1" x14ac:dyDescent="0.25">
      <c r="A960" t="s">
        <v>458</v>
      </c>
    </row>
    <row r="961" spans="1:1" x14ac:dyDescent="0.25">
      <c r="A961" t="s">
        <v>313</v>
      </c>
    </row>
    <row r="963" spans="1:1" x14ac:dyDescent="0.25">
      <c r="A963" t="s">
        <v>295</v>
      </c>
    </row>
    <row r="964" spans="1:1" x14ac:dyDescent="0.25">
      <c r="A964" t="s">
        <v>459</v>
      </c>
    </row>
    <row r="965" spans="1:1" x14ac:dyDescent="0.25">
      <c r="A965" t="s">
        <v>297</v>
      </c>
    </row>
    <row r="966" spans="1:1" x14ac:dyDescent="0.25">
      <c r="A966" t="s">
        <v>460</v>
      </c>
    </row>
    <row r="967" spans="1:1" x14ac:dyDescent="0.25">
      <c r="A967" t="s">
        <v>313</v>
      </c>
    </row>
    <row r="969" spans="1:1" x14ac:dyDescent="0.25">
      <c r="A969" t="s">
        <v>295</v>
      </c>
    </row>
    <row r="970" spans="1:1" x14ac:dyDescent="0.25">
      <c r="A970" t="s">
        <v>461</v>
      </c>
    </row>
    <row r="971" spans="1:1" x14ac:dyDescent="0.25">
      <c r="A971" t="s">
        <v>297</v>
      </c>
    </row>
    <row r="972" spans="1:1" x14ac:dyDescent="0.25">
      <c r="A972" t="s">
        <v>462</v>
      </c>
    </row>
    <row r="973" spans="1:1" x14ac:dyDescent="0.25">
      <c r="A973" t="s">
        <v>313</v>
      </c>
    </row>
    <row r="975" spans="1:1" x14ac:dyDescent="0.25">
      <c r="A975" t="s">
        <v>295</v>
      </c>
    </row>
    <row r="976" spans="1:1" x14ac:dyDescent="0.25">
      <c r="A976" t="s">
        <v>463</v>
      </c>
    </row>
    <row r="977" spans="1:1" x14ac:dyDescent="0.25">
      <c r="A977" t="s">
        <v>297</v>
      </c>
    </row>
    <row r="978" spans="1:1" x14ac:dyDescent="0.25">
      <c r="A978" t="s">
        <v>464</v>
      </c>
    </row>
    <row r="979" spans="1:1" x14ac:dyDescent="0.25">
      <c r="A979" t="s">
        <v>319</v>
      </c>
    </row>
    <row r="981" spans="1:1" x14ac:dyDescent="0.25">
      <c r="A981" t="s">
        <v>465</v>
      </c>
    </row>
    <row r="984" spans="1:1" x14ac:dyDescent="0.25">
      <c r="A984" t="s">
        <v>303</v>
      </c>
    </row>
    <row r="985" spans="1:1" x14ac:dyDescent="0.25">
      <c r="A985" t="s">
        <v>304</v>
      </c>
    </row>
    <row r="987" spans="1:1" x14ac:dyDescent="0.25">
      <c r="A987" t="s">
        <v>295</v>
      </c>
    </row>
    <row r="988" spans="1:1" x14ac:dyDescent="0.25">
      <c r="A988" t="s">
        <v>466</v>
      </c>
    </row>
    <row r="989" spans="1:1" x14ac:dyDescent="0.25">
      <c r="A989" t="s">
        <v>297</v>
      </c>
    </row>
    <row r="990" spans="1:1" x14ac:dyDescent="0.25">
      <c r="A990" t="s">
        <v>467</v>
      </c>
    </row>
    <row r="991" spans="1:1" x14ac:dyDescent="0.25">
      <c r="A991" t="s">
        <v>319</v>
      </c>
    </row>
    <row r="993" spans="1:1" x14ac:dyDescent="0.25">
      <c r="A993" t="s">
        <v>295</v>
      </c>
    </row>
    <row r="994" spans="1:1" x14ac:dyDescent="0.25">
      <c r="A994" t="s">
        <v>468</v>
      </c>
    </row>
    <row r="995" spans="1:1" x14ac:dyDescent="0.25">
      <c r="A995" t="s">
        <v>297</v>
      </c>
    </row>
    <row r="996" spans="1:1" x14ac:dyDescent="0.25">
      <c r="A996" t="s">
        <v>469</v>
      </c>
    </row>
    <row r="997" spans="1:1" x14ac:dyDescent="0.25">
      <c r="A997" t="s">
        <v>319</v>
      </c>
    </row>
    <row r="999" spans="1:1" x14ac:dyDescent="0.25">
      <c r="A999" t="s">
        <v>295</v>
      </c>
    </row>
    <row r="1000" spans="1:1" x14ac:dyDescent="0.25">
      <c r="A1000" t="s">
        <v>470</v>
      </c>
    </row>
    <row r="1001" spans="1:1" x14ac:dyDescent="0.25">
      <c r="A1001" t="s">
        <v>326</v>
      </c>
    </row>
    <row r="1002" spans="1:1" x14ac:dyDescent="0.25">
      <c r="A1002" t="s">
        <v>471</v>
      </c>
    </row>
    <row r="1003" spans="1:1" x14ac:dyDescent="0.25">
      <c r="A1003" t="s">
        <v>371</v>
      </c>
    </row>
    <row r="1005" spans="1:1" x14ac:dyDescent="0.25">
      <c r="A1005" t="s">
        <v>295</v>
      </c>
    </row>
    <row r="1006" spans="1:1" x14ac:dyDescent="0.25">
      <c r="A1006" t="s">
        <v>472</v>
      </c>
    </row>
    <row r="1007" spans="1:1" x14ac:dyDescent="0.25">
      <c r="A1007" t="s">
        <v>326</v>
      </c>
    </row>
    <row r="1008" spans="1:1" x14ac:dyDescent="0.25">
      <c r="A1008" t="s">
        <v>473</v>
      </c>
    </row>
    <row r="1009" spans="1:1" x14ac:dyDescent="0.25">
      <c r="A1009" t="s">
        <v>371</v>
      </c>
    </row>
    <row r="1011" spans="1:1" x14ac:dyDescent="0.25">
      <c r="A1011" t="s">
        <v>474</v>
      </c>
    </row>
    <row r="1014" spans="1:1" x14ac:dyDescent="0.25">
      <c r="A1014" t="s">
        <v>303</v>
      </c>
    </row>
    <row r="1015" spans="1:1" x14ac:dyDescent="0.25">
      <c r="A1015" t="s">
        <v>304</v>
      </c>
    </row>
    <row r="1017" spans="1:1" x14ac:dyDescent="0.25">
      <c r="A1017" t="s">
        <v>295</v>
      </c>
    </row>
    <row r="1018" spans="1:1" x14ac:dyDescent="0.25">
      <c r="A1018" t="s">
        <v>475</v>
      </c>
    </row>
    <row r="1019" spans="1:1" x14ac:dyDescent="0.25">
      <c r="A1019" t="s">
        <v>326</v>
      </c>
    </row>
    <row r="1020" spans="1:1" x14ac:dyDescent="0.25">
      <c r="A1020" t="s">
        <v>476</v>
      </c>
    </row>
    <row r="1021" spans="1:1" x14ac:dyDescent="0.25">
      <c r="A1021" t="s">
        <v>371</v>
      </c>
    </row>
    <row r="1023" spans="1:1" x14ac:dyDescent="0.25">
      <c r="A1023" t="s">
        <v>295</v>
      </c>
    </row>
    <row r="1024" spans="1:1" x14ac:dyDescent="0.25">
      <c r="A1024" t="s">
        <v>477</v>
      </c>
    </row>
    <row r="1025" spans="1:1" x14ac:dyDescent="0.25">
      <c r="A1025" t="s">
        <v>326</v>
      </c>
    </row>
    <row r="1026" spans="1:1" x14ac:dyDescent="0.25">
      <c r="A1026" t="s">
        <v>478</v>
      </c>
    </row>
    <row r="1027" spans="1:1" x14ac:dyDescent="0.25">
      <c r="A1027" t="s">
        <v>371</v>
      </c>
    </row>
    <row r="1029" spans="1:1" x14ac:dyDescent="0.25">
      <c r="A1029" t="s">
        <v>295</v>
      </c>
    </row>
    <row r="1030" spans="1:1" x14ac:dyDescent="0.25">
      <c r="A1030" t="s">
        <v>479</v>
      </c>
    </row>
    <row r="1031" spans="1:1" x14ac:dyDescent="0.25">
      <c r="A1031" t="s">
        <v>326</v>
      </c>
    </row>
    <row r="1032" spans="1:1" x14ac:dyDescent="0.25">
      <c r="A1032" t="s">
        <v>480</v>
      </c>
    </row>
    <row r="1033" spans="1:1" x14ac:dyDescent="0.25">
      <c r="A1033" t="s">
        <v>371</v>
      </c>
    </row>
    <row r="1035" spans="1:1" x14ac:dyDescent="0.25">
      <c r="A1035" t="s">
        <v>295</v>
      </c>
    </row>
    <row r="1036" spans="1:1" x14ac:dyDescent="0.25">
      <c r="A1036" t="s">
        <v>481</v>
      </c>
    </row>
    <row r="1037" spans="1:1" x14ac:dyDescent="0.25">
      <c r="A1037" t="s">
        <v>326</v>
      </c>
    </row>
    <row r="1038" spans="1:1" x14ac:dyDescent="0.25">
      <c r="A1038" t="s">
        <v>482</v>
      </c>
    </row>
    <row r="1039" spans="1:1" x14ac:dyDescent="0.25">
      <c r="A1039" t="s">
        <v>371</v>
      </c>
    </row>
    <row r="1041" spans="1:1" x14ac:dyDescent="0.25">
      <c r="A1041" t="s">
        <v>483</v>
      </c>
    </row>
    <row r="1044" spans="1:1" x14ac:dyDescent="0.25">
      <c r="A1044" t="s">
        <v>303</v>
      </c>
    </row>
    <row r="1045" spans="1:1" x14ac:dyDescent="0.25">
      <c r="A1045" t="s">
        <v>304</v>
      </c>
    </row>
    <row r="1047" spans="1:1" x14ac:dyDescent="0.25">
      <c r="A1047" t="s">
        <v>295</v>
      </c>
    </row>
    <row r="1048" spans="1:1" x14ac:dyDescent="0.25">
      <c r="A1048" t="s">
        <v>484</v>
      </c>
    </row>
    <row r="1049" spans="1:1" x14ac:dyDescent="0.25">
      <c r="A1049" t="s">
        <v>326</v>
      </c>
    </row>
    <row r="1050" spans="1:1" x14ac:dyDescent="0.25">
      <c r="A1050" t="s">
        <v>485</v>
      </c>
    </row>
    <row r="1051" spans="1:1" x14ac:dyDescent="0.25">
      <c r="A1051" t="s">
        <v>371</v>
      </c>
    </row>
    <row r="1053" spans="1:1" x14ac:dyDescent="0.25">
      <c r="A1053" t="s">
        <v>295</v>
      </c>
    </row>
    <row r="1054" spans="1:1" x14ac:dyDescent="0.25">
      <c r="A1054" t="s">
        <v>486</v>
      </c>
    </row>
    <row r="1055" spans="1:1" x14ac:dyDescent="0.25">
      <c r="A1055" t="s">
        <v>326</v>
      </c>
    </row>
    <row r="1056" spans="1:1" x14ac:dyDescent="0.25">
      <c r="A1056" t="s">
        <v>487</v>
      </c>
    </row>
    <row r="1057" spans="1:1" x14ac:dyDescent="0.25">
      <c r="A1057" t="s">
        <v>371</v>
      </c>
    </row>
    <row r="1059" spans="1:1" x14ac:dyDescent="0.25">
      <c r="A1059" t="s">
        <v>295</v>
      </c>
    </row>
    <row r="1060" spans="1:1" x14ac:dyDescent="0.25">
      <c r="A1060" t="s">
        <v>488</v>
      </c>
    </row>
    <row r="1061" spans="1:1" x14ac:dyDescent="0.25">
      <c r="A1061" t="s">
        <v>326</v>
      </c>
    </row>
    <row r="1062" spans="1:1" x14ac:dyDescent="0.25">
      <c r="A1062" t="s">
        <v>489</v>
      </c>
    </row>
    <row r="1063" spans="1:1" x14ac:dyDescent="0.25">
      <c r="A1063" t="s">
        <v>371</v>
      </c>
    </row>
    <row r="1065" spans="1:1" x14ac:dyDescent="0.25">
      <c r="A1065" t="s">
        <v>295</v>
      </c>
    </row>
    <row r="1066" spans="1:1" x14ac:dyDescent="0.25">
      <c r="A1066" t="s">
        <v>490</v>
      </c>
    </row>
    <row r="1067" spans="1:1" x14ac:dyDescent="0.25">
      <c r="A1067" t="s">
        <v>326</v>
      </c>
    </row>
    <row r="1068" spans="1:1" x14ac:dyDescent="0.25">
      <c r="A1068" t="s">
        <v>491</v>
      </c>
    </row>
    <row r="1069" spans="1:1" x14ac:dyDescent="0.25">
      <c r="A1069" t="s">
        <v>313</v>
      </c>
    </row>
    <row r="1071" spans="1:1" x14ac:dyDescent="0.25">
      <c r="A1071" t="s">
        <v>492</v>
      </c>
    </row>
    <row r="1074" spans="1:1" x14ac:dyDescent="0.25">
      <c r="A1074" t="s">
        <v>303</v>
      </c>
    </row>
    <row r="1075" spans="1:1" x14ac:dyDescent="0.25">
      <c r="A1075" t="s">
        <v>304</v>
      </c>
    </row>
    <row r="1077" spans="1:1" x14ac:dyDescent="0.25">
      <c r="A1077" t="s">
        <v>295</v>
      </c>
    </row>
    <row r="1078" spans="1:1" x14ac:dyDescent="0.25">
      <c r="A1078" t="s">
        <v>493</v>
      </c>
    </row>
    <row r="1079" spans="1:1" x14ac:dyDescent="0.25">
      <c r="A1079" t="s">
        <v>326</v>
      </c>
    </row>
    <row r="1080" spans="1:1" x14ac:dyDescent="0.25">
      <c r="A1080" t="s">
        <v>494</v>
      </c>
    </row>
    <row r="1081" spans="1:1" x14ac:dyDescent="0.25">
      <c r="A1081" t="s">
        <v>313</v>
      </c>
    </row>
    <row r="1083" spans="1:1" x14ac:dyDescent="0.25">
      <c r="A1083" t="s">
        <v>295</v>
      </c>
    </row>
    <row r="1084" spans="1:1" x14ac:dyDescent="0.25">
      <c r="A1084" t="s">
        <v>495</v>
      </c>
    </row>
    <row r="1085" spans="1:1" x14ac:dyDescent="0.25">
      <c r="A1085" t="s">
        <v>326</v>
      </c>
    </row>
    <row r="1086" spans="1:1" x14ac:dyDescent="0.25">
      <c r="A1086" t="s">
        <v>496</v>
      </c>
    </row>
    <row r="1087" spans="1:1" x14ac:dyDescent="0.25">
      <c r="A1087" t="s">
        <v>313</v>
      </c>
    </row>
    <row r="1089" spans="1:1" x14ac:dyDescent="0.25">
      <c r="A1089" t="s">
        <v>295</v>
      </c>
    </row>
    <row r="1090" spans="1:1" x14ac:dyDescent="0.25">
      <c r="A1090" t="s">
        <v>497</v>
      </c>
    </row>
    <row r="1091" spans="1:1" x14ac:dyDescent="0.25">
      <c r="A1091" t="s">
        <v>326</v>
      </c>
    </row>
    <row r="1092" spans="1:1" x14ac:dyDescent="0.25">
      <c r="A1092" t="s">
        <v>498</v>
      </c>
    </row>
    <row r="1093" spans="1:1" x14ac:dyDescent="0.25">
      <c r="A1093" t="s">
        <v>313</v>
      </c>
    </row>
    <row r="1095" spans="1:1" x14ac:dyDescent="0.25">
      <c r="A1095" t="s">
        <v>295</v>
      </c>
    </row>
    <row r="1096" spans="1:1" x14ac:dyDescent="0.25">
      <c r="A1096" t="s">
        <v>499</v>
      </c>
    </row>
    <row r="1097" spans="1:1" x14ac:dyDescent="0.25">
      <c r="A1097" t="s">
        <v>326</v>
      </c>
    </row>
    <row r="1098" spans="1:1" x14ac:dyDescent="0.25">
      <c r="A1098" t="s">
        <v>500</v>
      </c>
    </row>
    <row r="1099" spans="1:1" x14ac:dyDescent="0.25">
      <c r="A1099" t="s">
        <v>313</v>
      </c>
    </row>
    <row r="1101" spans="1:1" x14ac:dyDescent="0.25">
      <c r="A1101" t="s">
        <v>501</v>
      </c>
    </row>
    <row r="1104" spans="1:1" x14ac:dyDescent="0.25">
      <c r="A1104" t="s">
        <v>303</v>
      </c>
    </row>
    <row r="1105" spans="1:1" x14ac:dyDescent="0.25">
      <c r="A1105" t="s">
        <v>304</v>
      </c>
    </row>
    <row r="1107" spans="1:1" x14ac:dyDescent="0.25">
      <c r="A1107" t="s">
        <v>295</v>
      </c>
    </row>
    <row r="1108" spans="1:1" x14ac:dyDescent="0.25">
      <c r="A1108" t="s">
        <v>502</v>
      </c>
    </row>
    <row r="1109" spans="1:1" x14ac:dyDescent="0.25">
      <c r="A1109" t="s">
        <v>326</v>
      </c>
    </row>
    <row r="1110" spans="1:1" x14ac:dyDescent="0.25">
      <c r="A1110" t="s">
        <v>503</v>
      </c>
    </row>
    <row r="1111" spans="1:1" x14ac:dyDescent="0.25">
      <c r="A1111" t="s">
        <v>313</v>
      </c>
    </row>
    <row r="1113" spans="1:1" x14ac:dyDescent="0.25">
      <c r="A1113" t="s">
        <v>295</v>
      </c>
    </row>
    <row r="1114" spans="1:1" x14ac:dyDescent="0.25">
      <c r="A1114" t="s">
        <v>504</v>
      </c>
    </row>
    <row r="1115" spans="1:1" x14ac:dyDescent="0.25">
      <c r="A1115" t="s">
        <v>326</v>
      </c>
    </row>
    <row r="1116" spans="1:1" x14ac:dyDescent="0.25">
      <c r="A1116" t="s">
        <v>505</v>
      </c>
    </row>
    <row r="1117" spans="1:1" x14ac:dyDescent="0.25">
      <c r="A1117" t="s">
        <v>313</v>
      </c>
    </row>
    <row r="1119" spans="1:1" x14ac:dyDescent="0.25">
      <c r="A1119" t="s">
        <v>295</v>
      </c>
    </row>
    <row r="1120" spans="1:1" x14ac:dyDescent="0.25">
      <c r="A1120" t="s">
        <v>506</v>
      </c>
    </row>
    <row r="1121" spans="1:1" x14ac:dyDescent="0.25">
      <c r="A1121" t="s">
        <v>326</v>
      </c>
    </row>
    <row r="1122" spans="1:1" x14ac:dyDescent="0.25">
      <c r="A1122" t="s">
        <v>507</v>
      </c>
    </row>
    <row r="1123" spans="1:1" x14ac:dyDescent="0.25">
      <c r="A1123" t="s">
        <v>313</v>
      </c>
    </row>
    <row r="1125" spans="1:1" x14ac:dyDescent="0.25">
      <c r="A1125" t="s">
        <v>295</v>
      </c>
    </row>
    <row r="1126" spans="1:1" x14ac:dyDescent="0.25">
      <c r="A1126" t="s">
        <v>508</v>
      </c>
    </row>
    <row r="1127" spans="1:1" x14ac:dyDescent="0.25">
      <c r="A1127" t="s">
        <v>326</v>
      </c>
    </row>
    <row r="1128" spans="1:1" x14ac:dyDescent="0.25">
      <c r="A1128" t="s">
        <v>509</v>
      </c>
    </row>
    <row r="1129" spans="1:1" x14ac:dyDescent="0.25">
      <c r="A1129" t="s">
        <v>313</v>
      </c>
    </row>
    <row r="1131" spans="1:1" x14ac:dyDescent="0.25">
      <c r="A1131" t="s">
        <v>510</v>
      </c>
    </row>
    <row r="1134" spans="1:1" x14ac:dyDescent="0.25">
      <c r="A1134" t="s">
        <v>303</v>
      </c>
    </row>
    <row r="1135" spans="1:1" x14ac:dyDescent="0.25">
      <c r="A1135" t="s">
        <v>304</v>
      </c>
    </row>
    <row r="1137" spans="1:1" x14ac:dyDescent="0.25">
      <c r="A1137" t="s">
        <v>295</v>
      </c>
    </row>
    <row r="1138" spans="1:1" x14ac:dyDescent="0.25">
      <c r="A1138" t="s">
        <v>511</v>
      </c>
    </row>
    <row r="1139" spans="1:1" x14ac:dyDescent="0.25">
      <c r="A1139" t="s">
        <v>326</v>
      </c>
    </row>
    <row r="1140" spans="1:1" x14ac:dyDescent="0.25">
      <c r="A1140" t="s">
        <v>512</v>
      </c>
    </row>
    <row r="1141" spans="1:1" x14ac:dyDescent="0.25">
      <c r="A1141" t="s">
        <v>371</v>
      </c>
    </row>
    <row r="1143" spans="1:1" x14ac:dyDescent="0.25">
      <c r="A1143" t="s">
        <v>295</v>
      </c>
    </row>
    <row r="1144" spans="1:1" x14ac:dyDescent="0.25">
      <c r="A1144" t="s">
        <v>513</v>
      </c>
    </row>
    <row r="1145" spans="1:1" x14ac:dyDescent="0.25">
      <c r="A1145" t="s">
        <v>326</v>
      </c>
    </row>
    <row r="1146" spans="1:1" x14ac:dyDescent="0.25">
      <c r="A1146" t="s">
        <v>514</v>
      </c>
    </row>
    <row r="1147" spans="1:1" x14ac:dyDescent="0.25">
      <c r="A1147" t="s">
        <v>371</v>
      </c>
    </row>
    <row r="1149" spans="1:1" x14ac:dyDescent="0.25">
      <c r="A1149" t="s">
        <v>295</v>
      </c>
    </row>
    <row r="1150" spans="1:1" x14ac:dyDescent="0.25">
      <c r="A1150" t="s">
        <v>515</v>
      </c>
    </row>
    <row r="1151" spans="1:1" x14ac:dyDescent="0.25">
      <c r="A1151" t="s">
        <v>326</v>
      </c>
    </row>
    <row r="1152" spans="1:1" x14ac:dyDescent="0.25">
      <c r="A1152" t="s">
        <v>516</v>
      </c>
    </row>
    <row r="1153" spans="1:1" x14ac:dyDescent="0.25">
      <c r="A1153" t="s">
        <v>371</v>
      </c>
    </row>
    <row r="1155" spans="1:1" x14ac:dyDescent="0.25">
      <c r="A1155" t="s">
        <v>295</v>
      </c>
    </row>
    <row r="1156" spans="1:1" x14ac:dyDescent="0.25">
      <c r="A1156" t="s">
        <v>517</v>
      </c>
    </row>
    <row r="1157" spans="1:1" x14ac:dyDescent="0.25">
      <c r="A1157" t="s">
        <v>326</v>
      </c>
    </row>
    <row r="1158" spans="1:1" x14ac:dyDescent="0.25">
      <c r="A1158" t="s">
        <v>518</v>
      </c>
    </row>
    <row r="1159" spans="1:1" x14ac:dyDescent="0.25">
      <c r="A1159" t="s">
        <v>371</v>
      </c>
    </row>
    <row r="1161" spans="1:1" x14ac:dyDescent="0.25">
      <c r="A1161" t="s">
        <v>519</v>
      </c>
    </row>
    <row r="1164" spans="1:1" x14ac:dyDescent="0.25">
      <c r="A1164" t="s">
        <v>303</v>
      </c>
    </row>
    <row r="1165" spans="1:1" x14ac:dyDescent="0.25">
      <c r="A1165" t="s">
        <v>304</v>
      </c>
    </row>
    <row r="1167" spans="1:1" x14ac:dyDescent="0.25">
      <c r="A1167" t="s">
        <v>295</v>
      </c>
    </row>
    <row r="1168" spans="1:1" x14ac:dyDescent="0.25">
      <c r="A1168" t="s">
        <v>520</v>
      </c>
    </row>
    <row r="1169" spans="1:1" x14ac:dyDescent="0.25">
      <c r="A1169" t="s">
        <v>326</v>
      </c>
    </row>
    <row r="1170" spans="1:1" x14ac:dyDescent="0.25">
      <c r="A1170" t="s">
        <v>521</v>
      </c>
    </row>
    <row r="1171" spans="1:1" x14ac:dyDescent="0.25">
      <c r="A1171" t="s">
        <v>371</v>
      </c>
    </row>
    <row r="1173" spans="1:1" x14ac:dyDescent="0.25">
      <c r="A1173" t="s">
        <v>295</v>
      </c>
    </row>
    <row r="1174" spans="1:1" x14ac:dyDescent="0.25">
      <c r="A1174" t="s">
        <v>522</v>
      </c>
    </row>
    <row r="1175" spans="1:1" x14ac:dyDescent="0.25">
      <c r="A1175" t="s">
        <v>326</v>
      </c>
    </row>
    <row r="1176" spans="1:1" x14ac:dyDescent="0.25">
      <c r="A1176" t="s">
        <v>523</v>
      </c>
    </row>
    <row r="1177" spans="1:1" x14ac:dyDescent="0.25">
      <c r="A1177" t="s">
        <v>371</v>
      </c>
    </row>
    <row r="1179" spans="1:1" x14ac:dyDescent="0.25">
      <c r="A1179" t="s">
        <v>295</v>
      </c>
    </row>
    <row r="1180" spans="1:1" x14ac:dyDescent="0.25">
      <c r="A1180" t="s">
        <v>524</v>
      </c>
    </row>
    <row r="1181" spans="1:1" x14ac:dyDescent="0.25">
      <c r="A1181" t="s">
        <v>326</v>
      </c>
    </row>
    <row r="1182" spans="1:1" x14ac:dyDescent="0.25">
      <c r="A1182" t="s">
        <v>525</v>
      </c>
    </row>
    <row r="1183" spans="1:1" x14ac:dyDescent="0.25">
      <c r="A1183" t="s">
        <v>371</v>
      </c>
    </row>
    <row r="1185" spans="1:1" x14ac:dyDescent="0.25">
      <c r="A1185" t="s">
        <v>295</v>
      </c>
    </row>
    <row r="1186" spans="1:1" x14ac:dyDescent="0.25">
      <c r="A1186" t="s">
        <v>526</v>
      </c>
    </row>
    <row r="1187" spans="1:1" x14ac:dyDescent="0.25">
      <c r="A1187" t="s">
        <v>326</v>
      </c>
    </row>
    <row r="1188" spans="1:1" x14ac:dyDescent="0.25">
      <c r="A1188" t="s">
        <v>527</v>
      </c>
    </row>
    <row r="1189" spans="1:1" x14ac:dyDescent="0.25">
      <c r="A1189" t="s">
        <v>371</v>
      </c>
    </row>
    <row r="1191" spans="1:1" x14ac:dyDescent="0.25">
      <c r="A1191" t="s">
        <v>528</v>
      </c>
    </row>
    <row r="1194" spans="1:1" x14ac:dyDescent="0.25">
      <c r="A1194" t="s">
        <v>303</v>
      </c>
    </row>
    <row r="1195" spans="1:1" x14ac:dyDescent="0.25">
      <c r="A1195" t="s">
        <v>304</v>
      </c>
    </row>
    <row r="1197" spans="1:1" x14ac:dyDescent="0.25">
      <c r="A1197" t="s">
        <v>295</v>
      </c>
    </row>
    <row r="1198" spans="1:1" x14ac:dyDescent="0.25">
      <c r="A1198" t="s">
        <v>529</v>
      </c>
    </row>
    <row r="1199" spans="1:1" x14ac:dyDescent="0.25">
      <c r="A1199" t="s">
        <v>326</v>
      </c>
    </row>
    <row r="1200" spans="1:1" x14ac:dyDescent="0.25">
      <c r="A1200" t="s">
        <v>530</v>
      </c>
    </row>
    <row r="1201" spans="1:1" x14ac:dyDescent="0.25">
      <c r="A1201" t="s">
        <v>371</v>
      </c>
    </row>
    <row r="1203" spans="1:1" x14ac:dyDescent="0.25">
      <c r="A1203" t="s">
        <v>295</v>
      </c>
    </row>
    <row r="1204" spans="1:1" x14ac:dyDescent="0.25">
      <c r="A1204" t="s">
        <v>531</v>
      </c>
    </row>
    <row r="1205" spans="1:1" x14ac:dyDescent="0.25">
      <c r="A1205" t="s">
        <v>326</v>
      </c>
    </row>
    <row r="1206" spans="1:1" x14ac:dyDescent="0.25">
      <c r="A1206" t="s">
        <v>532</v>
      </c>
    </row>
    <row r="1207" spans="1:1" x14ac:dyDescent="0.25">
      <c r="A1207" t="s">
        <v>313</v>
      </c>
    </row>
    <row r="1209" spans="1:1" x14ac:dyDescent="0.25">
      <c r="A1209" t="s">
        <v>295</v>
      </c>
    </row>
    <row r="1210" spans="1:1" x14ac:dyDescent="0.25">
      <c r="A1210" t="s">
        <v>533</v>
      </c>
    </row>
    <row r="1211" spans="1:1" x14ac:dyDescent="0.25">
      <c r="A1211" t="s">
        <v>326</v>
      </c>
    </row>
    <row r="1212" spans="1:1" x14ac:dyDescent="0.25">
      <c r="A1212" t="s">
        <v>534</v>
      </c>
    </row>
    <row r="1213" spans="1:1" x14ac:dyDescent="0.25">
      <c r="A1213" t="s">
        <v>313</v>
      </c>
    </row>
    <row r="1215" spans="1:1" x14ac:dyDescent="0.25">
      <c r="A1215" t="s">
        <v>295</v>
      </c>
    </row>
    <row r="1216" spans="1:1" x14ac:dyDescent="0.25">
      <c r="A1216" t="s">
        <v>535</v>
      </c>
    </row>
    <row r="1217" spans="1:1" x14ac:dyDescent="0.25">
      <c r="A1217" t="s">
        <v>326</v>
      </c>
    </row>
    <row r="1218" spans="1:1" x14ac:dyDescent="0.25">
      <c r="A1218" t="s">
        <v>536</v>
      </c>
    </row>
    <row r="1219" spans="1:1" x14ac:dyDescent="0.25">
      <c r="A1219" t="s">
        <v>313</v>
      </c>
    </row>
    <row r="1221" spans="1:1" x14ac:dyDescent="0.25">
      <c r="A1221" t="s">
        <v>537</v>
      </c>
    </row>
    <row r="1224" spans="1:1" x14ac:dyDescent="0.25">
      <c r="A1224" t="s">
        <v>303</v>
      </c>
    </row>
    <row r="1225" spans="1:1" x14ac:dyDescent="0.25">
      <c r="A1225" t="s">
        <v>304</v>
      </c>
    </row>
    <row r="1227" spans="1:1" x14ac:dyDescent="0.25">
      <c r="A1227" t="s">
        <v>295</v>
      </c>
    </row>
    <row r="1228" spans="1:1" x14ac:dyDescent="0.25">
      <c r="A1228" t="s">
        <v>538</v>
      </c>
    </row>
    <row r="1229" spans="1:1" x14ac:dyDescent="0.25">
      <c r="A1229" t="s">
        <v>326</v>
      </c>
    </row>
    <row r="1230" spans="1:1" x14ac:dyDescent="0.25">
      <c r="A1230" t="s">
        <v>539</v>
      </c>
    </row>
    <row r="1231" spans="1:1" x14ac:dyDescent="0.25">
      <c r="A1231" t="s">
        <v>313</v>
      </c>
    </row>
    <row r="1233" spans="1:1" x14ac:dyDescent="0.25">
      <c r="A1233" t="s">
        <v>295</v>
      </c>
    </row>
    <row r="1234" spans="1:1" x14ac:dyDescent="0.25">
      <c r="A1234" t="s">
        <v>540</v>
      </c>
    </row>
    <row r="1235" spans="1:1" x14ac:dyDescent="0.25">
      <c r="A1235" t="s">
        <v>326</v>
      </c>
    </row>
    <row r="1236" spans="1:1" x14ac:dyDescent="0.25">
      <c r="A1236" t="s">
        <v>541</v>
      </c>
    </row>
    <row r="1237" spans="1:1" x14ac:dyDescent="0.25">
      <c r="A1237" t="s">
        <v>313</v>
      </c>
    </row>
    <row r="1239" spans="1:1" x14ac:dyDescent="0.25">
      <c r="A1239" t="s">
        <v>295</v>
      </c>
    </row>
    <row r="1240" spans="1:1" x14ac:dyDescent="0.25">
      <c r="A1240" t="s">
        <v>542</v>
      </c>
    </row>
    <row r="1241" spans="1:1" x14ac:dyDescent="0.25">
      <c r="A1241" t="s">
        <v>326</v>
      </c>
    </row>
    <row r="1242" spans="1:1" x14ac:dyDescent="0.25">
      <c r="A1242" t="s">
        <v>543</v>
      </c>
    </row>
    <row r="1243" spans="1:1" x14ac:dyDescent="0.25">
      <c r="A1243" t="s">
        <v>313</v>
      </c>
    </row>
    <row r="1245" spans="1:1" x14ac:dyDescent="0.25">
      <c r="A1245" t="s">
        <v>295</v>
      </c>
    </row>
    <row r="1246" spans="1:1" x14ac:dyDescent="0.25">
      <c r="A1246" t="s">
        <v>544</v>
      </c>
    </row>
    <row r="1247" spans="1:1" x14ac:dyDescent="0.25">
      <c r="A1247" t="s">
        <v>326</v>
      </c>
    </row>
    <row r="1248" spans="1:1" x14ac:dyDescent="0.25">
      <c r="A1248" t="s">
        <v>545</v>
      </c>
    </row>
    <row r="1249" spans="1:1" x14ac:dyDescent="0.25">
      <c r="A1249" t="s">
        <v>313</v>
      </c>
    </row>
    <row r="1251" spans="1:1" x14ac:dyDescent="0.25">
      <c r="A1251" t="s">
        <v>546</v>
      </c>
    </row>
    <row r="1254" spans="1:1" x14ac:dyDescent="0.25">
      <c r="A1254" t="s">
        <v>303</v>
      </c>
    </row>
    <row r="1255" spans="1:1" x14ac:dyDescent="0.25">
      <c r="A1255" t="s">
        <v>304</v>
      </c>
    </row>
    <row r="1257" spans="1:1" x14ac:dyDescent="0.25">
      <c r="A1257" t="s">
        <v>295</v>
      </c>
    </row>
    <row r="1258" spans="1:1" x14ac:dyDescent="0.25">
      <c r="A1258" t="s">
        <v>547</v>
      </c>
    </row>
    <row r="1259" spans="1:1" x14ac:dyDescent="0.25">
      <c r="A1259" t="s">
        <v>326</v>
      </c>
    </row>
    <row r="1260" spans="1:1" x14ac:dyDescent="0.25">
      <c r="A1260" t="s">
        <v>548</v>
      </c>
    </row>
    <row r="1261" spans="1:1" x14ac:dyDescent="0.25">
      <c r="A1261" t="s">
        <v>313</v>
      </c>
    </row>
    <row r="1263" spans="1:1" x14ac:dyDescent="0.25">
      <c r="A1263" t="s">
        <v>295</v>
      </c>
    </row>
    <row r="1264" spans="1:1" x14ac:dyDescent="0.25">
      <c r="A1264" t="s">
        <v>549</v>
      </c>
    </row>
    <row r="1265" spans="1:1" x14ac:dyDescent="0.25">
      <c r="A1265" t="s">
        <v>326</v>
      </c>
    </row>
    <row r="1266" spans="1:1" x14ac:dyDescent="0.25">
      <c r="A1266" t="s">
        <v>550</v>
      </c>
    </row>
    <row r="1267" spans="1:1" x14ac:dyDescent="0.25">
      <c r="A1267" t="s">
        <v>313</v>
      </c>
    </row>
    <row r="1269" spans="1:1" x14ac:dyDescent="0.25">
      <c r="A1269" t="s">
        <v>551</v>
      </c>
    </row>
    <row r="1270" spans="1:1" x14ac:dyDescent="0.25">
      <c r="A1270" t="s">
        <v>552</v>
      </c>
    </row>
    <row r="1271" spans="1:1" x14ac:dyDescent="0.25">
      <c r="A1271" t="s">
        <v>553</v>
      </c>
    </row>
    <row r="1272" spans="1:1" x14ac:dyDescent="0.25">
      <c r="A1272" t="s">
        <v>554</v>
      </c>
    </row>
    <row r="1275" spans="1:1" x14ac:dyDescent="0.25">
      <c r="A1275" t="s">
        <v>555</v>
      </c>
    </row>
    <row r="1276" spans="1:1" x14ac:dyDescent="0.25">
      <c r="A1276" t="s">
        <v>556</v>
      </c>
    </row>
    <row r="1277" spans="1:1" x14ac:dyDescent="0.25">
      <c r="A1277" t="s">
        <v>120</v>
      </c>
    </row>
    <row r="1278" spans="1:1" x14ac:dyDescent="0.25">
      <c r="A1278" t="s">
        <v>557</v>
      </c>
    </row>
    <row r="1280" spans="1:1" x14ac:dyDescent="0.25">
      <c r="A1280" t="s">
        <v>558</v>
      </c>
    </row>
    <row r="1281" spans="1:1" x14ac:dyDescent="0.25">
      <c r="A1281" t="s">
        <v>559</v>
      </c>
    </row>
    <row r="1282" spans="1:1" x14ac:dyDescent="0.25">
      <c r="A1282" t="s">
        <v>560</v>
      </c>
    </row>
    <row r="1283" spans="1:1" x14ac:dyDescent="0.25">
      <c r="A1283" t="s">
        <v>561</v>
      </c>
    </row>
    <row r="1285" spans="1:1" x14ac:dyDescent="0.25">
      <c r="A1285" t="s">
        <v>120</v>
      </c>
    </row>
    <row r="1286" spans="1:1" x14ac:dyDescent="0.25">
      <c r="A1286" t="s">
        <v>120</v>
      </c>
    </row>
    <row r="1287" spans="1:1" x14ac:dyDescent="0.25">
      <c r="A1287" t="s">
        <v>562</v>
      </c>
    </row>
    <row r="1288" spans="1:1" x14ac:dyDescent="0.25">
      <c r="A1288" t="s">
        <v>563</v>
      </c>
    </row>
    <row r="1290" spans="1:1" x14ac:dyDescent="0.25">
      <c r="A1290" t="s">
        <v>564</v>
      </c>
    </row>
    <row r="1291" spans="1:1" x14ac:dyDescent="0.25">
      <c r="A1291" t="s">
        <v>565</v>
      </c>
    </row>
    <row r="1292" spans="1:1" x14ac:dyDescent="0.25">
      <c r="A1292" t="s">
        <v>566</v>
      </c>
    </row>
    <row r="1293" spans="1:1" x14ac:dyDescent="0.25">
      <c r="A1293" t="s">
        <v>567</v>
      </c>
    </row>
    <row r="1294" spans="1:1" x14ac:dyDescent="0.25">
      <c r="A1294" t="s">
        <v>568</v>
      </c>
    </row>
    <row r="1295" spans="1:1" x14ac:dyDescent="0.25">
      <c r="A1295" t="s">
        <v>569</v>
      </c>
    </row>
    <row r="1296" spans="1:1" x14ac:dyDescent="0.25">
      <c r="A1296" t="s">
        <v>570</v>
      </c>
    </row>
    <row r="1297" spans="1:1" x14ac:dyDescent="0.25">
      <c r="A1297" t="s">
        <v>571</v>
      </c>
    </row>
    <row r="1298" spans="1:1" x14ac:dyDescent="0.25">
      <c r="A1298" t="s">
        <v>572</v>
      </c>
    </row>
    <row r="1299" spans="1:1" x14ac:dyDescent="0.25">
      <c r="A1299" t="s">
        <v>573</v>
      </c>
    </row>
    <row r="1300" spans="1:1" x14ac:dyDescent="0.25">
      <c r="A1300" t="s">
        <v>574</v>
      </c>
    </row>
    <row r="1301" spans="1:1" x14ac:dyDescent="0.25">
      <c r="A1301" t="s">
        <v>575</v>
      </c>
    </row>
    <row r="1302" spans="1:1" x14ac:dyDescent="0.25">
      <c r="A1302" t="s">
        <v>576</v>
      </c>
    </row>
    <row r="1303" spans="1:1" x14ac:dyDescent="0.25">
      <c r="A1303" t="s">
        <v>577</v>
      </c>
    </row>
    <row r="1304" spans="1:1" x14ac:dyDescent="0.25">
      <c r="A1304" t="s">
        <v>578</v>
      </c>
    </row>
    <row r="1305" spans="1:1" x14ac:dyDescent="0.25">
      <c r="A1305" t="s">
        <v>579</v>
      </c>
    </row>
    <row r="1306" spans="1:1" x14ac:dyDescent="0.25">
      <c r="A1306" t="s">
        <v>580</v>
      </c>
    </row>
    <row r="1307" spans="1:1" x14ac:dyDescent="0.25">
      <c r="A1307" t="s">
        <v>581</v>
      </c>
    </row>
    <row r="1308" spans="1:1" x14ac:dyDescent="0.25">
      <c r="A1308" t="s">
        <v>582</v>
      </c>
    </row>
    <row r="1309" spans="1:1" x14ac:dyDescent="0.25">
      <c r="A1309" t="s">
        <v>583</v>
      </c>
    </row>
    <row r="1310" spans="1:1" x14ac:dyDescent="0.25">
      <c r="A1310" t="s">
        <v>584</v>
      </c>
    </row>
    <row r="1311" spans="1:1" x14ac:dyDescent="0.25">
      <c r="A1311" t="s">
        <v>585</v>
      </c>
    </row>
    <row r="1312" spans="1:1" x14ac:dyDescent="0.25">
      <c r="A1312" t="s">
        <v>586</v>
      </c>
    </row>
    <row r="1313" spans="1:1" x14ac:dyDescent="0.25">
      <c r="A1313" t="s">
        <v>587</v>
      </c>
    </row>
    <row r="1314" spans="1:1" x14ac:dyDescent="0.25">
      <c r="A1314" t="s">
        <v>588</v>
      </c>
    </row>
    <row r="1315" spans="1:1" x14ac:dyDescent="0.25">
      <c r="A1315" t="s">
        <v>589</v>
      </c>
    </row>
    <row r="1316" spans="1:1" x14ac:dyDescent="0.25">
      <c r="A1316" t="s">
        <v>590</v>
      </c>
    </row>
    <row r="1317" spans="1:1" x14ac:dyDescent="0.25">
      <c r="A1317" t="s">
        <v>591</v>
      </c>
    </row>
    <row r="1318" spans="1:1" x14ac:dyDescent="0.25">
      <c r="A1318" t="s">
        <v>592</v>
      </c>
    </row>
    <row r="1319" spans="1:1" x14ac:dyDescent="0.25">
      <c r="A1319" t="s">
        <v>593</v>
      </c>
    </row>
    <row r="1320" spans="1:1" x14ac:dyDescent="0.25">
      <c r="A1320" t="s">
        <v>594</v>
      </c>
    </row>
    <row r="1321" spans="1:1" x14ac:dyDescent="0.25">
      <c r="A1321" t="s">
        <v>595</v>
      </c>
    </row>
    <row r="1322" spans="1:1" x14ac:dyDescent="0.25">
      <c r="A1322" t="s">
        <v>596</v>
      </c>
    </row>
    <row r="1323" spans="1:1" x14ac:dyDescent="0.25">
      <c r="A1323" t="s">
        <v>597</v>
      </c>
    </row>
    <row r="1324" spans="1:1" x14ac:dyDescent="0.25">
      <c r="A1324" t="s">
        <v>598</v>
      </c>
    </row>
    <row r="1325" spans="1:1" x14ac:dyDescent="0.25">
      <c r="A1325" t="s">
        <v>599</v>
      </c>
    </row>
    <row r="1326" spans="1:1" x14ac:dyDescent="0.25">
      <c r="A1326" t="s">
        <v>600</v>
      </c>
    </row>
    <row r="1327" spans="1:1" x14ac:dyDescent="0.25">
      <c r="A1327" t="s">
        <v>601</v>
      </c>
    </row>
    <row r="1328" spans="1:1" x14ac:dyDescent="0.25">
      <c r="A1328" t="s">
        <v>602</v>
      </c>
    </row>
    <row r="1329" spans="1:1" x14ac:dyDescent="0.25">
      <c r="A1329" t="s">
        <v>603</v>
      </c>
    </row>
    <row r="1331" spans="1:1" x14ac:dyDescent="0.25">
      <c r="A1331" t="s">
        <v>604</v>
      </c>
    </row>
    <row r="1332" spans="1:1" x14ac:dyDescent="0.25">
      <c r="A1332" t="s">
        <v>605</v>
      </c>
    </row>
    <row r="1333" spans="1:1" x14ac:dyDescent="0.25">
      <c r="A1333" t="s">
        <v>606</v>
      </c>
    </row>
    <row r="1334" spans="1:1" x14ac:dyDescent="0.25">
      <c r="A1334" t="s">
        <v>607</v>
      </c>
    </row>
    <row r="1335" spans="1:1" x14ac:dyDescent="0.25">
      <c r="A1335" t="s">
        <v>608</v>
      </c>
    </row>
    <row r="1336" spans="1:1" x14ac:dyDescent="0.25">
      <c r="A1336" t="s">
        <v>609</v>
      </c>
    </row>
    <row r="1337" spans="1:1" x14ac:dyDescent="0.25">
      <c r="A1337" t="s">
        <v>610</v>
      </c>
    </row>
    <row r="1338" spans="1:1" x14ac:dyDescent="0.25">
      <c r="A1338" t="s">
        <v>611</v>
      </c>
    </row>
    <row r="1339" spans="1:1" x14ac:dyDescent="0.25">
      <c r="A1339" t="s">
        <v>612</v>
      </c>
    </row>
    <row r="1340" spans="1:1" x14ac:dyDescent="0.25">
      <c r="A1340" t="s">
        <v>613</v>
      </c>
    </row>
    <row r="1341" spans="1:1" x14ac:dyDescent="0.25">
      <c r="A1341" t="s">
        <v>614</v>
      </c>
    </row>
    <row r="1342" spans="1:1" x14ac:dyDescent="0.25">
      <c r="A1342" t="s">
        <v>615</v>
      </c>
    </row>
    <row r="1343" spans="1:1" x14ac:dyDescent="0.25">
      <c r="A1343" t="s">
        <v>616</v>
      </c>
    </row>
    <row r="1344" spans="1:1" x14ac:dyDescent="0.25">
      <c r="A1344" t="s">
        <v>617</v>
      </c>
    </row>
    <row r="1345" spans="1:1" x14ac:dyDescent="0.25">
      <c r="A1345" t="s">
        <v>618</v>
      </c>
    </row>
    <row r="1346" spans="1:1" x14ac:dyDescent="0.25">
      <c r="A1346" t="s">
        <v>619</v>
      </c>
    </row>
    <row r="1347" spans="1:1" x14ac:dyDescent="0.25">
      <c r="A1347" t="s">
        <v>620</v>
      </c>
    </row>
    <row r="1348" spans="1:1" x14ac:dyDescent="0.25">
      <c r="A1348" t="s">
        <v>621</v>
      </c>
    </row>
    <row r="1349" spans="1:1" x14ac:dyDescent="0.25">
      <c r="A1349" t="s">
        <v>622</v>
      </c>
    </row>
    <row r="1350" spans="1:1" x14ac:dyDescent="0.25">
      <c r="A1350" t="s">
        <v>623</v>
      </c>
    </row>
    <row r="1351" spans="1:1" x14ac:dyDescent="0.25">
      <c r="A1351" t="s">
        <v>624</v>
      </c>
    </row>
    <row r="1352" spans="1:1" x14ac:dyDescent="0.25">
      <c r="A1352" t="s">
        <v>625</v>
      </c>
    </row>
    <row r="1353" spans="1:1" x14ac:dyDescent="0.25">
      <c r="A1353" t="s">
        <v>626</v>
      </c>
    </row>
    <row r="1354" spans="1:1" x14ac:dyDescent="0.25">
      <c r="A1354" t="s">
        <v>627</v>
      </c>
    </row>
    <row r="1355" spans="1:1" x14ac:dyDescent="0.25">
      <c r="A1355" t="s">
        <v>628</v>
      </c>
    </row>
    <row r="1356" spans="1:1" x14ac:dyDescent="0.25">
      <c r="A1356" t="s">
        <v>629</v>
      </c>
    </row>
    <row r="1357" spans="1:1" x14ac:dyDescent="0.25">
      <c r="A1357" t="s">
        <v>630</v>
      </c>
    </row>
    <row r="1358" spans="1:1" x14ac:dyDescent="0.25">
      <c r="A1358" t="s">
        <v>631</v>
      </c>
    </row>
    <row r="1359" spans="1:1" x14ac:dyDescent="0.25">
      <c r="A1359" t="s">
        <v>632</v>
      </c>
    </row>
    <row r="1360" spans="1:1" x14ac:dyDescent="0.25">
      <c r="A1360" t="s">
        <v>633</v>
      </c>
    </row>
    <row r="1361" spans="1:1" x14ac:dyDescent="0.25">
      <c r="A1361" t="s">
        <v>634</v>
      </c>
    </row>
    <row r="1362" spans="1:1" x14ac:dyDescent="0.25">
      <c r="A1362" t="s">
        <v>635</v>
      </c>
    </row>
    <row r="1363" spans="1:1" x14ac:dyDescent="0.25">
      <c r="A1363" t="s">
        <v>636</v>
      </c>
    </row>
    <row r="1364" spans="1:1" x14ac:dyDescent="0.25">
      <c r="A1364" t="s">
        <v>637</v>
      </c>
    </row>
    <row r="1365" spans="1:1" x14ac:dyDescent="0.25">
      <c r="A1365" t="s">
        <v>638</v>
      </c>
    </row>
    <row r="1366" spans="1:1" x14ac:dyDescent="0.25">
      <c r="A1366" t="s">
        <v>639</v>
      </c>
    </row>
    <row r="1367" spans="1:1" x14ac:dyDescent="0.25">
      <c r="A1367" t="s">
        <v>640</v>
      </c>
    </row>
    <row r="1368" spans="1:1" x14ac:dyDescent="0.25">
      <c r="A1368" t="s">
        <v>641</v>
      </c>
    </row>
    <row r="1369" spans="1:1" x14ac:dyDescent="0.25">
      <c r="A1369" t="s">
        <v>642</v>
      </c>
    </row>
    <row r="1370" spans="1:1" x14ac:dyDescent="0.25">
      <c r="A1370" t="s">
        <v>643</v>
      </c>
    </row>
    <row r="1371" spans="1:1" x14ac:dyDescent="0.25">
      <c r="A1371" t="s">
        <v>644</v>
      </c>
    </row>
    <row r="1372" spans="1:1" x14ac:dyDescent="0.25">
      <c r="A1372" t="s">
        <v>645</v>
      </c>
    </row>
    <row r="1373" spans="1:1" x14ac:dyDescent="0.25">
      <c r="A1373" t="s">
        <v>646</v>
      </c>
    </row>
    <row r="1374" spans="1:1" x14ac:dyDescent="0.25">
      <c r="A1374" t="s">
        <v>647</v>
      </c>
    </row>
    <row r="1375" spans="1:1" x14ac:dyDescent="0.25">
      <c r="A1375" t="s">
        <v>648</v>
      </c>
    </row>
    <row r="1376" spans="1:1" x14ac:dyDescent="0.25">
      <c r="A1376" t="s">
        <v>649</v>
      </c>
    </row>
    <row r="1377" spans="1:1" x14ac:dyDescent="0.25">
      <c r="A1377" t="s">
        <v>650</v>
      </c>
    </row>
    <row r="1378" spans="1:1" x14ac:dyDescent="0.25">
      <c r="A1378" t="s">
        <v>651</v>
      </c>
    </row>
    <row r="1379" spans="1:1" x14ac:dyDescent="0.25">
      <c r="A1379" t="s">
        <v>652</v>
      </c>
    </row>
    <row r="1380" spans="1:1" x14ac:dyDescent="0.25">
      <c r="A1380" t="s">
        <v>653</v>
      </c>
    </row>
    <row r="1381" spans="1:1" x14ac:dyDescent="0.25">
      <c r="A1381" t="s">
        <v>654</v>
      </c>
    </row>
    <row r="1382" spans="1:1" x14ac:dyDescent="0.25">
      <c r="A1382" t="s">
        <v>655</v>
      </c>
    </row>
    <row r="1383" spans="1:1" x14ac:dyDescent="0.25">
      <c r="A1383" t="s">
        <v>656</v>
      </c>
    </row>
    <row r="1384" spans="1:1" x14ac:dyDescent="0.25">
      <c r="A1384" t="s">
        <v>657</v>
      </c>
    </row>
    <row r="1385" spans="1:1" x14ac:dyDescent="0.25">
      <c r="A1385" t="s">
        <v>658</v>
      </c>
    </row>
    <row r="1386" spans="1:1" x14ac:dyDescent="0.25">
      <c r="A1386" t="s">
        <v>659</v>
      </c>
    </row>
    <row r="1387" spans="1:1" x14ac:dyDescent="0.25">
      <c r="A1387" t="s">
        <v>660</v>
      </c>
    </row>
    <row r="1389" spans="1:1" x14ac:dyDescent="0.25">
      <c r="A1389" t="s">
        <v>661</v>
      </c>
    </row>
    <row r="1390" spans="1:1" x14ac:dyDescent="0.25">
      <c r="A1390" t="s">
        <v>662</v>
      </c>
    </row>
    <row r="1391" spans="1:1" x14ac:dyDescent="0.25">
      <c r="A1391" t="s">
        <v>663</v>
      </c>
    </row>
    <row r="1392" spans="1:1" x14ac:dyDescent="0.25">
      <c r="A1392" t="s">
        <v>664</v>
      </c>
    </row>
    <row r="1393" spans="1:1" x14ac:dyDescent="0.25">
      <c r="A1393" t="s">
        <v>665</v>
      </c>
    </row>
    <row r="1394" spans="1:1" x14ac:dyDescent="0.25">
      <c r="A1394" t="s">
        <v>666</v>
      </c>
    </row>
    <row r="1395" spans="1:1" x14ac:dyDescent="0.25">
      <c r="A1395" t="s">
        <v>667</v>
      </c>
    </row>
    <row r="1396" spans="1:1" x14ac:dyDescent="0.25">
      <c r="A1396" t="s">
        <v>668</v>
      </c>
    </row>
    <row r="1397" spans="1:1" x14ac:dyDescent="0.25">
      <c r="A1397" t="s">
        <v>669</v>
      </c>
    </row>
    <row r="1398" spans="1:1" x14ac:dyDescent="0.25">
      <c r="A1398" t="s">
        <v>670</v>
      </c>
    </row>
    <row r="1399" spans="1:1" x14ac:dyDescent="0.25">
      <c r="A1399" t="s">
        <v>671</v>
      </c>
    </row>
    <row r="1400" spans="1:1" x14ac:dyDescent="0.25">
      <c r="A1400" t="s">
        <v>672</v>
      </c>
    </row>
    <row r="1401" spans="1:1" x14ac:dyDescent="0.25">
      <c r="A1401" t="s">
        <v>673</v>
      </c>
    </row>
    <row r="1402" spans="1:1" x14ac:dyDescent="0.25">
      <c r="A1402" t="s">
        <v>674</v>
      </c>
    </row>
    <row r="1403" spans="1:1" x14ac:dyDescent="0.25">
      <c r="A1403" t="s">
        <v>675</v>
      </c>
    </row>
    <row r="1404" spans="1:1" x14ac:dyDescent="0.25">
      <c r="A1404" t="s">
        <v>676</v>
      </c>
    </row>
    <row r="1405" spans="1:1" x14ac:dyDescent="0.25">
      <c r="A1405" t="s">
        <v>677</v>
      </c>
    </row>
    <row r="1406" spans="1:1" x14ac:dyDescent="0.25">
      <c r="A1406" t="s">
        <v>560</v>
      </c>
    </row>
    <row r="1407" spans="1:1" x14ac:dyDescent="0.25">
      <c r="A1407" t="s">
        <v>561</v>
      </c>
    </row>
    <row r="1408" spans="1:1" x14ac:dyDescent="0.25">
      <c r="A1408" t="s">
        <v>120</v>
      </c>
    </row>
    <row r="1409" spans="1:1" x14ac:dyDescent="0.25">
      <c r="A1409" t="s">
        <v>120</v>
      </c>
    </row>
    <row r="1410" spans="1:1" x14ac:dyDescent="0.25">
      <c r="A1410" t="s">
        <v>678</v>
      </c>
    </row>
    <row r="1411" spans="1:1" x14ac:dyDescent="0.25">
      <c r="A1411" t="s">
        <v>120</v>
      </c>
    </row>
    <row r="1412" spans="1:1" x14ac:dyDescent="0.25">
      <c r="A1412" t="s">
        <v>120</v>
      </c>
    </row>
    <row r="1413" spans="1:1" x14ac:dyDescent="0.25">
      <c r="A1413" t="s">
        <v>679</v>
      </c>
    </row>
    <row r="1414" spans="1:1" x14ac:dyDescent="0.25">
      <c r="A1414" t="s">
        <v>120</v>
      </c>
    </row>
    <row r="1415" spans="1:1" x14ac:dyDescent="0.25">
      <c r="A1415" t="s">
        <v>120</v>
      </c>
    </row>
    <row r="1416" spans="1:1" x14ac:dyDescent="0.25">
      <c r="A1416" t="s">
        <v>680</v>
      </c>
    </row>
  </sheetData>
  <pageMargins left="0.7" right="0.48007246376811602" top="0.75" bottom="0.75" header="0.3" footer="0.3"/>
  <pageSetup orientation="portrait" r:id="rId1"/>
  <headerFooter>
    <oddFooter>&amp;C&amp;"-,Italic"Design Document&amp;R&amp;P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Ravi</cp:lastModifiedBy>
  <dcterms:created xsi:type="dcterms:W3CDTF">2017-02-19T11:27:14Z</dcterms:created>
  <dcterms:modified xsi:type="dcterms:W3CDTF">2018-04-23T16:50:00Z</dcterms:modified>
</cp:coreProperties>
</file>